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utumn Sullivan\Dropbox (Mobilization Funding)\MF Team Folder\Marketing\Premium Content\"/>
    </mc:Choice>
  </mc:AlternateContent>
  <xr:revisionPtr revIDLastSave="0" documentId="8_{D3F4C13A-EBEA-4CB9-AEA1-0BB123FBDF2D}" xr6:coauthVersionLast="45" xr6:coauthVersionMax="45" xr10:uidLastSave="{00000000-0000-0000-0000-000000000000}"/>
  <bookViews>
    <workbookView xWindow="-108" yWindow="-108" windowWidth="23256" windowHeight="12576" tabRatio="727" activeTab="1" xr2:uid="{00000000-000D-0000-FFFF-FFFF00000000}"/>
  </bookViews>
  <sheets>
    <sheet name="Cash Input to Client" sheetId="28" r:id="rId1"/>
    <sheet name="Cash Input to Client - 36 week" sheetId="29" r:id="rId2"/>
    <sheet name="Pivot" sheetId="25" state="hidden" r:id="rId3"/>
    <sheet name="Other Data" sheetId="3" state="hidden" r:id="rId4"/>
    <sheet name="Sheet1" sheetId="4" state="hidden" r:id="rId5"/>
  </sheets>
  <definedNames>
    <definedName name="LeaseType">'Other Data'!$A$1:$A$9</definedName>
    <definedName name="PropertyName">#REF!</definedName>
  </definedNames>
  <calcPr calcId="191029"/>
  <pivotCaches>
    <pivotCache cacheId="3" r:id="rId6"/>
    <pivotCache cacheId="4" r:id="rId7"/>
    <pivotCache cacheId="5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O32" i="29" l="1"/>
  <c r="N31" i="29"/>
  <c r="AO31" i="29" s="1"/>
  <c r="O31" i="29"/>
  <c r="P31" i="29"/>
  <c r="Q31" i="29"/>
  <c r="R31" i="29"/>
  <c r="S31" i="29"/>
  <c r="T31" i="29"/>
  <c r="U31" i="29"/>
  <c r="V31" i="29"/>
  <c r="W31" i="29"/>
  <c r="X31" i="29"/>
  <c r="Y31" i="29"/>
  <c r="Z31" i="29"/>
  <c r="AA31" i="29"/>
  <c r="AB31" i="29"/>
  <c r="AC31" i="29"/>
  <c r="AD31" i="29"/>
  <c r="AE31" i="29"/>
  <c r="AF31" i="29"/>
  <c r="AG31" i="29"/>
  <c r="AH31" i="29"/>
  <c r="AI31" i="29"/>
  <c r="AJ31" i="29"/>
  <c r="AK31" i="29"/>
  <c r="AL31" i="29"/>
  <c r="AM31" i="29"/>
  <c r="Q30" i="29"/>
  <c r="Q33" i="29" s="1"/>
  <c r="U30" i="29"/>
  <c r="U33" i="29" s="1"/>
  <c r="Y30" i="29"/>
  <c r="Y33" i="29" s="1"/>
  <c r="AC30" i="29"/>
  <c r="AC33" i="29" s="1"/>
  <c r="AG30" i="29"/>
  <c r="AG33" i="29" s="1"/>
  <c r="AK30" i="29"/>
  <c r="AK33" i="29" s="1"/>
  <c r="AO26" i="29"/>
  <c r="AO25" i="29"/>
  <c r="AO24" i="29"/>
  <c r="E27" i="29"/>
  <c r="F27" i="29"/>
  <c r="G27" i="29"/>
  <c r="H27" i="29"/>
  <c r="I27" i="29"/>
  <c r="J27" i="29"/>
  <c r="K27" i="29"/>
  <c r="L27" i="29"/>
  <c r="M27" i="29"/>
  <c r="N27" i="29"/>
  <c r="O27" i="29"/>
  <c r="O35" i="29" s="1"/>
  <c r="P27" i="29"/>
  <c r="Q27" i="29"/>
  <c r="Q35" i="29" s="1"/>
  <c r="R27" i="29"/>
  <c r="S27" i="29"/>
  <c r="T27" i="29"/>
  <c r="U27" i="29"/>
  <c r="U35" i="29" s="1"/>
  <c r="V27" i="29"/>
  <c r="W27" i="29"/>
  <c r="W35" i="29" s="1"/>
  <c r="X27" i="29"/>
  <c r="Y27" i="29"/>
  <c r="Y35" i="29" s="1"/>
  <c r="Z27" i="29"/>
  <c r="AA27" i="29"/>
  <c r="AB27" i="29"/>
  <c r="AC27" i="29"/>
  <c r="AD27" i="29"/>
  <c r="AE27" i="29"/>
  <c r="AE35" i="29" s="1"/>
  <c r="AF27" i="29"/>
  <c r="AG27" i="29"/>
  <c r="AH27" i="29"/>
  <c r="AI27" i="29"/>
  <c r="AJ27" i="29"/>
  <c r="AK27" i="29"/>
  <c r="AK35" i="29" s="1"/>
  <c r="AL27" i="29"/>
  <c r="AM27" i="29"/>
  <c r="AM35" i="29" s="1"/>
  <c r="AO11" i="29"/>
  <c r="E17" i="29"/>
  <c r="E30" i="29" s="1"/>
  <c r="E33" i="29" s="1"/>
  <c r="F17" i="29"/>
  <c r="G17" i="29"/>
  <c r="H17" i="29"/>
  <c r="I17" i="29"/>
  <c r="I30" i="29" s="1"/>
  <c r="I33" i="29" s="1"/>
  <c r="J17" i="29"/>
  <c r="J30" i="29" s="1"/>
  <c r="J33" i="29" s="1"/>
  <c r="K17" i="29"/>
  <c r="K30" i="29" s="1"/>
  <c r="K33" i="29" s="1"/>
  <c r="L17" i="29"/>
  <c r="M17" i="29"/>
  <c r="M30" i="29" s="1"/>
  <c r="M33" i="29" s="1"/>
  <c r="N17" i="29"/>
  <c r="O17" i="29"/>
  <c r="O30" i="29" s="1"/>
  <c r="O33" i="29" s="1"/>
  <c r="P17" i="29"/>
  <c r="P30" i="29" s="1"/>
  <c r="P33" i="29" s="1"/>
  <c r="P35" i="29" s="1"/>
  <c r="Q17" i="29"/>
  <c r="R17" i="29"/>
  <c r="R30" i="29" s="1"/>
  <c r="R33" i="29" s="1"/>
  <c r="S17" i="29"/>
  <c r="S30" i="29" s="1"/>
  <c r="S33" i="29" s="1"/>
  <c r="T17" i="29"/>
  <c r="T30" i="29" s="1"/>
  <c r="T33" i="29" s="1"/>
  <c r="U17" i="29"/>
  <c r="V17" i="29"/>
  <c r="V30" i="29" s="1"/>
  <c r="V33" i="29" s="1"/>
  <c r="W17" i="29"/>
  <c r="W30" i="29" s="1"/>
  <c r="W33" i="29" s="1"/>
  <c r="X17" i="29"/>
  <c r="X30" i="29" s="1"/>
  <c r="X33" i="29" s="1"/>
  <c r="X35" i="29" s="1"/>
  <c r="Y17" i="29"/>
  <c r="Z17" i="29"/>
  <c r="Z30" i="29" s="1"/>
  <c r="Z33" i="29" s="1"/>
  <c r="AA17" i="29"/>
  <c r="AA30" i="29" s="1"/>
  <c r="AA33" i="29" s="1"/>
  <c r="AB17" i="29"/>
  <c r="AB30" i="29" s="1"/>
  <c r="AB33" i="29" s="1"/>
  <c r="AB35" i="29" s="1"/>
  <c r="AC17" i="29"/>
  <c r="AD17" i="29"/>
  <c r="AD30" i="29" s="1"/>
  <c r="AD33" i="29" s="1"/>
  <c r="AE17" i="29"/>
  <c r="AE30" i="29" s="1"/>
  <c r="AE33" i="29" s="1"/>
  <c r="AF17" i="29"/>
  <c r="AF30" i="29" s="1"/>
  <c r="AF33" i="29" s="1"/>
  <c r="AF35" i="29" s="1"/>
  <c r="AG17" i="29"/>
  <c r="AH17" i="29"/>
  <c r="AH30" i="29" s="1"/>
  <c r="AH33" i="29" s="1"/>
  <c r="AI17" i="29"/>
  <c r="AI30" i="29" s="1"/>
  <c r="AI33" i="29" s="1"/>
  <c r="AJ17" i="29"/>
  <c r="AJ30" i="29" s="1"/>
  <c r="AJ33" i="29" s="1"/>
  <c r="AJ35" i="29" s="1"/>
  <c r="AK17" i="29"/>
  <c r="AL17" i="29"/>
  <c r="AL30" i="29" s="1"/>
  <c r="AL33" i="29" s="1"/>
  <c r="AM17" i="29"/>
  <c r="AM30" i="29" s="1"/>
  <c r="AM33" i="29" s="1"/>
  <c r="AO5" i="29"/>
  <c r="E8" i="29"/>
  <c r="I8" i="29"/>
  <c r="M8" i="29"/>
  <c r="Q8" i="29"/>
  <c r="U8" i="29"/>
  <c r="Y8" i="29"/>
  <c r="AC8" i="29"/>
  <c r="AG8" i="29"/>
  <c r="AK8" i="29"/>
  <c r="E7" i="29"/>
  <c r="F7" i="29"/>
  <c r="F8" i="29" s="1"/>
  <c r="G7" i="29"/>
  <c r="G8" i="29" s="1"/>
  <c r="H7" i="29"/>
  <c r="H8" i="29" s="1"/>
  <c r="I7" i="29"/>
  <c r="J7" i="29"/>
  <c r="J8" i="29" s="1"/>
  <c r="K7" i="29"/>
  <c r="K8" i="29" s="1"/>
  <c r="L7" i="29"/>
  <c r="L8" i="29" s="1"/>
  <c r="M7" i="29"/>
  <c r="N7" i="29"/>
  <c r="N8" i="29" s="1"/>
  <c r="O7" i="29"/>
  <c r="O8" i="29" s="1"/>
  <c r="P7" i="29"/>
  <c r="P8" i="29" s="1"/>
  <c r="Q7" i="29"/>
  <c r="R7" i="29"/>
  <c r="R8" i="29" s="1"/>
  <c r="S7" i="29"/>
  <c r="S8" i="29" s="1"/>
  <c r="T7" i="29"/>
  <c r="T8" i="29" s="1"/>
  <c r="U7" i="29"/>
  <c r="V7" i="29"/>
  <c r="V8" i="29" s="1"/>
  <c r="W7" i="29"/>
  <c r="W8" i="29" s="1"/>
  <c r="X7" i="29"/>
  <c r="X8" i="29" s="1"/>
  <c r="Y7" i="29"/>
  <c r="Z7" i="29"/>
  <c r="Z8" i="29" s="1"/>
  <c r="AA7" i="29"/>
  <c r="AA8" i="29" s="1"/>
  <c r="AB7" i="29"/>
  <c r="AB8" i="29" s="1"/>
  <c r="AC7" i="29"/>
  <c r="AD7" i="29"/>
  <c r="AD8" i="29" s="1"/>
  <c r="AE7" i="29"/>
  <c r="AE8" i="29" s="1"/>
  <c r="AF7" i="29"/>
  <c r="AF8" i="29" s="1"/>
  <c r="AG7" i="29"/>
  <c r="AH7" i="29"/>
  <c r="AH8" i="29" s="1"/>
  <c r="AI7" i="29"/>
  <c r="AI8" i="29" s="1"/>
  <c r="AJ7" i="29"/>
  <c r="AJ8" i="29" s="1"/>
  <c r="AK7" i="29"/>
  <c r="AL7" i="29"/>
  <c r="AL8" i="29" s="1"/>
  <c r="AM7" i="29"/>
  <c r="AM8" i="29" s="1"/>
  <c r="D27" i="29"/>
  <c r="AO27" i="29" s="1"/>
  <c r="N30" i="29"/>
  <c r="N33" i="29" s="1"/>
  <c r="L30" i="29"/>
  <c r="L33" i="29" s="1"/>
  <c r="H30" i="29"/>
  <c r="H33" i="29" s="1"/>
  <c r="G30" i="29"/>
  <c r="G33" i="29" s="1"/>
  <c r="F30" i="29"/>
  <c r="F33" i="29" s="1"/>
  <c r="D17" i="29"/>
  <c r="D30" i="29" s="1"/>
  <c r="AO30" i="29" s="1"/>
  <c r="AO16" i="29"/>
  <c r="AO15" i="29"/>
  <c r="AO14" i="29"/>
  <c r="AO13" i="29"/>
  <c r="AO12" i="29"/>
  <c r="AN7" i="29"/>
  <c r="D7" i="29"/>
  <c r="AO7" i="29" s="1"/>
  <c r="D27" i="28"/>
  <c r="D17" i="28"/>
  <c r="D30" i="28" s="1"/>
  <c r="AL35" i="29" l="1"/>
  <c r="AD35" i="29"/>
  <c r="V35" i="29"/>
  <c r="AC35" i="29"/>
  <c r="AO8" i="29"/>
  <c r="T35" i="29"/>
  <c r="AI35" i="29"/>
  <c r="AA35" i="29"/>
  <c r="S35" i="29"/>
  <c r="AH35" i="29"/>
  <c r="Z35" i="29"/>
  <c r="R35" i="29"/>
  <c r="AG35" i="29"/>
  <c r="D8" i="29"/>
  <c r="AO17" i="29"/>
  <c r="AO19" i="29" s="1"/>
  <c r="AO20" i="29" s="1"/>
  <c r="E35" i="29"/>
  <c r="M35" i="29"/>
  <c r="N35" i="29"/>
  <c r="L35" i="29"/>
  <c r="J35" i="29"/>
  <c r="G35" i="29"/>
  <c r="H35" i="29"/>
  <c r="F35" i="29"/>
  <c r="I35" i="29"/>
  <c r="K35" i="29"/>
  <c r="D33" i="29"/>
  <c r="AO33" i="29" s="1"/>
  <c r="D33" i="28"/>
  <c r="D35" i="28" s="1"/>
  <c r="D35" i="29" l="1"/>
  <c r="AO35" i="29" s="1"/>
  <c r="Q31" i="28"/>
  <c r="Q24" i="28"/>
  <c r="Q26" i="28"/>
  <c r="Q25" i="28"/>
  <c r="E33" i="28"/>
  <c r="J33" i="28"/>
  <c r="M33" i="28"/>
  <c r="E27" i="28"/>
  <c r="F27" i="28"/>
  <c r="G27" i="28"/>
  <c r="H27" i="28"/>
  <c r="I27" i="28"/>
  <c r="J27" i="28"/>
  <c r="K27" i="28"/>
  <c r="L27" i="28"/>
  <c r="M27" i="28"/>
  <c r="N27" i="28"/>
  <c r="O27" i="28"/>
  <c r="E17" i="28"/>
  <c r="E30" i="28" s="1"/>
  <c r="Q30" i="28" s="1"/>
  <c r="F17" i="28"/>
  <c r="F30" i="28" s="1"/>
  <c r="F33" i="28" s="1"/>
  <c r="G17" i="28"/>
  <c r="G30" i="28" s="1"/>
  <c r="G33" i="28" s="1"/>
  <c r="H17" i="28"/>
  <c r="H30" i="28" s="1"/>
  <c r="H33" i="28" s="1"/>
  <c r="I17" i="28"/>
  <c r="I30" i="28" s="1"/>
  <c r="I33" i="28" s="1"/>
  <c r="J17" i="28"/>
  <c r="J30" i="28" s="1"/>
  <c r="K17" i="28"/>
  <c r="K30" i="28" s="1"/>
  <c r="K33" i="28" s="1"/>
  <c r="L17" i="28"/>
  <c r="L30" i="28" s="1"/>
  <c r="L33" i="28" s="1"/>
  <c r="L35" i="28" s="1"/>
  <c r="M17" i="28"/>
  <c r="M30" i="28" s="1"/>
  <c r="N17" i="28"/>
  <c r="N30" i="28" s="1"/>
  <c r="N33" i="28" s="1"/>
  <c r="O17" i="28"/>
  <c r="O30" i="28" s="1"/>
  <c r="O33" i="28" s="1"/>
  <c r="Q11" i="28"/>
  <c r="Q5" i="28"/>
  <c r="Q32" i="28"/>
  <c r="Q27" i="28" l="1"/>
  <c r="E35" i="28"/>
  <c r="M35" i="28"/>
  <c r="J35" i="28"/>
  <c r="Q17" i="28"/>
  <c r="Q19" i="28" s="1"/>
  <c r="Q20" i="28" s="1"/>
  <c r="N35" i="28"/>
  <c r="I35" i="28"/>
  <c r="H35" i="28"/>
  <c r="K35" i="28"/>
  <c r="G35" i="28"/>
  <c r="O35" i="28"/>
  <c r="F35" i="28"/>
  <c r="Q16" i="28"/>
  <c r="Q15" i="28"/>
  <c r="Q14" i="28"/>
  <c r="Q13" i="28"/>
  <c r="Q12" i="28"/>
  <c r="P7" i="28"/>
  <c r="O7" i="28"/>
  <c r="O8" i="28" s="1"/>
  <c r="N7" i="28"/>
  <c r="N8" i="28" s="1"/>
  <c r="M7" i="28"/>
  <c r="M8" i="28" s="1"/>
  <c r="L7" i="28"/>
  <c r="L8" i="28" s="1"/>
  <c r="K7" i="28"/>
  <c r="K8" i="28" s="1"/>
  <c r="J7" i="28"/>
  <c r="J8" i="28" s="1"/>
  <c r="I7" i="28"/>
  <c r="I8" i="28" s="1"/>
  <c r="H7" i="28"/>
  <c r="H8" i="28" s="1"/>
  <c r="G7" i="28"/>
  <c r="G8" i="28" s="1"/>
  <c r="F7" i="28"/>
  <c r="F8" i="28" s="1"/>
  <c r="E7" i="28"/>
  <c r="E8" i="28" s="1"/>
  <c r="D7" i="28"/>
  <c r="D8" i="28" s="1"/>
  <c r="Q35" i="28" l="1"/>
  <c r="Q7" i="28"/>
  <c r="Q8" i="28" s="1"/>
  <c r="Q33" i="28"/>
  <c r="I11" i="25"/>
  <c r="N11" i="25" s="1"/>
  <c r="R11" i="25" s="1"/>
  <c r="E47" i="25"/>
  <c r="F47" i="25" s="1"/>
  <c r="E46" i="25"/>
  <c r="F46" i="25" s="1"/>
  <c r="E45" i="25"/>
  <c r="F45" i="25" s="1"/>
  <c r="E44" i="25"/>
  <c r="F44" i="25"/>
  <c r="E43" i="25"/>
  <c r="F43" i="25" s="1"/>
  <c r="E42" i="25"/>
  <c r="F42" i="25"/>
  <c r="E41" i="25"/>
  <c r="F41" i="25" s="1"/>
  <c r="E40" i="25"/>
  <c r="F40" i="25"/>
  <c r="E39" i="25"/>
  <c r="F39" i="25" s="1"/>
  <c r="E38" i="25"/>
  <c r="F38" i="25" s="1"/>
  <c r="E37" i="25"/>
  <c r="F37" i="25" s="1"/>
  <c r="E36" i="25"/>
  <c r="F36" i="25"/>
  <c r="E35" i="25"/>
  <c r="F35" i="25" s="1"/>
  <c r="E34" i="25"/>
  <c r="F34" i="25"/>
  <c r="E33" i="25"/>
  <c r="F33" i="25" s="1"/>
  <c r="E32" i="25"/>
  <c r="F32" i="25"/>
  <c r="E31" i="25"/>
  <c r="F31" i="25" s="1"/>
  <c r="E30" i="25"/>
  <c r="F30" i="25" s="1"/>
  <c r="E29" i="25"/>
  <c r="F29" i="25" s="1"/>
  <c r="E28" i="25"/>
  <c r="F28" i="25"/>
  <c r="E27" i="25"/>
  <c r="F27" i="25" s="1"/>
  <c r="E26" i="25"/>
  <c r="F26" i="25"/>
  <c r="E25" i="25"/>
  <c r="F25" i="25" s="1"/>
  <c r="E24" i="25"/>
  <c r="F24" i="25"/>
  <c r="E23" i="25"/>
  <c r="F23" i="25" s="1"/>
  <c r="E22" i="25"/>
  <c r="F22" i="25"/>
  <c r="E21" i="25"/>
  <c r="F21" i="25" s="1"/>
  <c r="E20" i="25"/>
  <c r="F20" i="25"/>
  <c r="E19" i="25"/>
  <c r="F19" i="25" s="1"/>
  <c r="E18" i="25"/>
  <c r="F18" i="25"/>
  <c r="E17" i="25"/>
  <c r="F17" i="25" s="1"/>
  <c r="E16" i="25"/>
  <c r="F16" i="25"/>
  <c r="E15" i="25"/>
  <c r="F15" i="25" s="1"/>
  <c r="E14" i="25"/>
  <c r="F14" i="25" s="1"/>
  <c r="E13" i="25"/>
  <c r="F13" i="25" s="1"/>
  <c r="K12" i="25"/>
  <c r="E12" i="25"/>
  <c r="B12" i="25"/>
  <c r="B14" i="25"/>
  <c r="I14" i="25" s="1"/>
  <c r="N14" i="25" s="1"/>
  <c r="R14" i="25" s="1"/>
  <c r="B16" i="25"/>
  <c r="I16" i="25" s="1"/>
  <c r="N16" i="25" s="1"/>
  <c r="R16" i="25" s="1"/>
  <c r="B15" i="25"/>
  <c r="I15" i="25" s="1"/>
  <c r="N15" i="25" s="1"/>
  <c r="R15" i="25" s="1"/>
  <c r="B13" i="25"/>
  <c r="I13" i="25" s="1"/>
  <c r="N13" i="25" s="1"/>
  <c r="R13" i="25" s="1"/>
  <c r="E48" i="25"/>
  <c r="B17" i="25"/>
  <c r="I17" i="25" s="1"/>
  <c r="N17" i="25" s="1"/>
  <c r="R17" i="25" s="1"/>
  <c r="S12" i="25"/>
  <c r="B18" i="25"/>
  <c r="B19" i="25"/>
  <c r="I19" i="25"/>
  <c r="N19" i="25" s="1"/>
  <c r="R19" i="25" s="1"/>
  <c r="B20" i="25"/>
  <c r="I20" i="25"/>
  <c r="N20" i="25" s="1"/>
  <c r="R20" i="25" s="1"/>
  <c r="B21" i="25"/>
  <c r="I21" i="25"/>
  <c r="N21" i="25" s="1"/>
  <c r="R21" i="25" s="1"/>
  <c r="B22" i="25"/>
  <c r="I22" i="25" s="1"/>
  <c r="N22" i="25" s="1"/>
  <c r="R22" i="25" s="1"/>
  <c r="B23" i="25"/>
  <c r="B24" i="25"/>
  <c r="I24" i="25" s="1"/>
  <c r="N24" i="25" s="1"/>
  <c r="R24" i="25" s="1"/>
  <c r="I23" i="25"/>
  <c r="N23" i="25" s="1"/>
  <c r="R23" i="25" s="1"/>
  <c r="B25" i="25"/>
  <c r="I25" i="25"/>
  <c r="N25" i="25" s="1"/>
  <c r="R25" i="25" s="1"/>
  <c r="B26" i="25"/>
  <c r="B27" i="25"/>
  <c r="I26" i="25"/>
  <c r="N26" i="25" s="1"/>
  <c r="R26" i="25" s="1"/>
  <c r="B28" i="25"/>
  <c r="I28" i="25" s="1"/>
  <c r="N28" i="25" s="1"/>
  <c r="R28" i="25" s="1"/>
  <c r="I27" i="25"/>
  <c r="N27" i="25" s="1"/>
  <c r="R27" i="25" s="1"/>
  <c r="B29" i="25"/>
  <c r="B30" i="25"/>
  <c r="O30" i="25" s="1"/>
  <c r="I29" i="25"/>
  <c r="N29" i="25" s="1"/>
  <c r="R29" i="25" s="1"/>
  <c r="B31" i="25"/>
  <c r="I31" i="25"/>
  <c r="N31" i="25" s="1"/>
  <c r="R31" i="25" s="1"/>
  <c r="B32" i="25"/>
  <c r="I32" i="25" s="1"/>
  <c r="N32" i="25" s="1"/>
  <c r="R32" i="25" s="1"/>
  <c r="B33" i="25"/>
  <c r="O33" i="25" s="1"/>
  <c r="Q33" i="25" s="1"/>
  <c r="G33" i="25" s="1"/>
  <c r="B34" i="25"/>
  <c r="I34" i="25" s="1"/>
  <c r="N34" i="25" s="1"/>
  <c r="R34" i="25" s="1"/>
  <c r="B35" i="25"/>
  <c r="O35" i="25" s="1"/>
  <c r="B36" i="25"/>
  <c r="B37" i="25"/>
  <c r="I36" i="25"/>
  <c r="N36" i="25" s="1"/>
  <c r="R36" i="25" s="1"/>
  <c r="B38" i="25"/>
  <c r="I38" i="25" s="1"/>
  <c r="N38" i="25" s="1"/>
  <c r="R38" i="25" s="1"/>
  <c r="B39" i="25"/>
  <c r="I39" i="25" s="1"/>
  <c r="N39" i="25" s="1"/>
  <c r="R39" i="25" s="1"/>
  <c r="B40" i="25"/>
  <c r="I40" i="25" s="1"/>
  <c r="N40" i="25" s="1"/>
  <c r="R40" i="25" s="1"/>
  <c r="B41" i="25"/>
  <c r="B42" i="25"/>
  <c r="I42" i="25" s="1"/>
  <c r="N42" i="25" s="1"/>
  <c r="R42" i="25" s="1"/>
  <c r="I41" i="25"/>
  <c r="N41" i="25" s="1"/>
  <c r="R41" i="25" s="1"/>
  <c r="B43" i="25"/>
  <c r="B44" i="25"/>
  <c r="I44" i="25" s="1"/>
  <c r="N44" i="25" s="1"/>
  <c r="R44" i="25" s="1"/>
  <c r="I43" i="25"/>
  <c r="N43" i="25" s="1"/>
  <c r="R43" i="25" s="1"/>
  <c r="B45" i="25"/>
  <c r="I45" i="25"/>
  <c r="N45" i="25"/>
  <c r="R45" i="25" s="1"/>
  <c r="B46" i="25"/>
  <c r="I46" i="25" s="1"/>
  <c r="N46" i="25" s="1"/>
  <c r="R46" i="25" s="1"/>
  <c r="B47" i="25"/>
  <c r="P47" i="25" s="1"/>
  <c r="O13" i="25"/>
  <c r="Q13" i="25" s="1"/>
  <c r="G13" i="25" s="1"/>
  <c r="O14" i="25"/>
  <c r="Q14" i="25"/>
  <c r="G14" i="25" s="1"/>
  <c r="O15" i="25"/>
  <c r="Q15" i="25" s="1"/>
  <c r="G15" i="25"/>
  <c r="O19" i="25"/>
  <c r="Q19" i="25" s="1"/>
  <c r="G19" i="25" s="1"/>
  <c r="O20" i="25"/>
  <c r="T20" i="25" s="1"/>
  <c r="O21" i="25"/>
  <c r="Q21" i="25" s="1"/>
  <c r="G21" i="25" s="1"/>
  <c r="O23" i="25"/>
  <c r="Q23" i="25" s="1"/>
  <c r="G23" i="25"/>
  <c r="O24" i="25"/>
  <c r="Q24" i="25" s="1"/>
  <c r="G24" i="25" s="1"/>
  <c r="O25" i="25"/>
  <c r="Q25" i="25" s="1"/>
  <c r="G25" i="25"/>
  <c r="O26" i="25"/>
  <c r="T26" i="25" s="1"/>
  <c r="O27" i="25"/>
  <c r="Q27" i="25" s="1"/>
  <c r="G27" i="25" s="1"/>
  <c r="O28" i="25"/>
  <c r="T28" i="25" s="1"/>
  <c r="O29" i="25"/>
  <c r="Q29" i="25" s="1"/>
  <c r="G29" i="25" s="1"/>
  <c r="O31" i="25"/>
  <c r="Q31" i="25" s="1"/>
  <c r="G31" i="25"/>
  <c r="O32" i="25"/>
  <c r="Q32" i="25" s="1"/>
  <c r="G32" i="25" s="1"/>
  <c r="O34" i="25"/>
  <c r="T34" i="25" s="1"/>
  <c r="Q34" i="25"/>
  <c r="G34" i="25"/>
  <c r="O36" i="25"/>
  <c r="Q36" i="25" s="1"/>
  <c r="G36" i="25" s="1"/>
  <c r="O37" i="25"/>
  <c r="O41" i="25"/>
  <c r="Q41" i="25" s="1"/>
  <c r="G41" i="25" s="1"/>
  <c r="O42" i="25"/>
  <c r="T42" i="25" s="1"/>
  <c r="Q42" i="25"/>
  <c r="G42" i="25" s="1"/>
  <c r="O43" i="25"/>
  <c r="Q43" i="25" s="1"/>
  <c r="G43" i="25"/>
  <c r="O45" i="25"/>
  <c r="O47" i="25"/>
  <c r="T47" i="25" s="1"/>
  <c r="T13" i="25"/>
  <c r="T14" i="25"/>
  <c r="T15" i="25"/>
  <c r="T21" i="25"/>
  <c r="T23" i="25"/>
  <c r="T24" i="25"/>
  <c r="T25" i="25"/>
  <c r="T27" i="25"/>
  <c r="T29" i="25"/>
  <c r="T31" i="25"/>
  <c r="P45" i="25"/>
  <c r="P42" i="25"/>
  <c r="P34" i="25"/>
  <c r="P33" i="25"/>
  <c r="P32" i="25"/>
  <c r="P31" i="25"/>
  <c r="P29" i="25"/>
  <c r="P26" i="25"/>
  <c r="P25" i="25"/>
  <c r="P23" i="25"/>
  <c r="P24" i="25"/>
  <c r="P21" i="25"/>
  <c r="P13" i="25"/>
  <c r="P15" i="25"/>
  <c r="P14" i="25"/>
  <c r="Q30" i="25" l="1"/>
  <c r="G30" i="25" s="1"/>
  <c r="T30" i="25"/>
  <c r="Q35" i="25"/>
  <c r="G35" i="25" s="1"/>
  <c r="T35" i="25"/>
  <c r="P20" i="25"/>
  <c r="P36" i="25"/>
  <c r="T41" i="25"/>
  <c r="O44" i="25"/>
  <c r="P44" i="25" s="1"/>
  <c r="Q26" i="25"/>
  <c r="G26" i="25" s="1"/>
  <c r="O17" i="25"/>
  <c r="T17" i="25" s="1"/>
  <c r="O22" i="25"/>
  <c r="Q22" i="25" s="1"/>
  <c r="G22" i="25" s="1"/>
  <c r="P28" i="25"/>
  <c r="O40" i="25"/>
  <c r="P22" i="25"/>
  <c r="P41" i="25"/>
  <c r="T36" i="25"/>
  <c r="Q47" i="25"/>
  <c r="G47" i="25" s="1"/>
  <c r="O38" i="25"/>
  <c r="Q28" i="25"/>
  <c r="G28" i="25" s="1"/>
  <c r="Q20" i="25"/>
  <c r="G20" i="25" s="1"/>
  <c r="O16" i="25"/>
  <c r="I47" i="25"/>
  <c r="N47" i="25" s="1"/>
  <c r="R47" i="25" s="1"/>
  <c r="T32" i="25"/>
  <c r="O46" i="25"/>
  <c r="P46" i="25" s="1"/>
  <c r="P30" i="25"/>
  <c r="T33" i="25"/>
  <c r="Q45" i="25"/>
  <c r="G45" i="25" s="1"/>
  <c r="T45" i="25"/>
  <c r="Q37" i="25"/>
  <c r="G37" i="25" s="1"/>
  <c r="T37" i="25"/>
  <c r="P38" i="25"/>
  <c r="Q46" i="25"/>
  <c r="G46" i="25" s="1"/>
  <c r="T46" i="25"/>
  <c r="P37" i="25"/>
  <c r="T22" i="25"/>
  <c r="O18" i="25"/>
  <c r="I37" i="25"/>
  <c r="N37" i="25" s="1"/>
  <c r="R37" i="25" s="1"/>
  <c r="I33" i="25"/>
  <c r="N33" i="25" s="1"/>
  <c r="R33" i="25" s="1"/>
  <c r="I18" i="25"/>
  <c r="N18" i="25" s="1"/>
  <c r="R18" i="25" s="1"/>
  <c r="P39" i="25"/>
  <c r="T43" i="25"/>
  <c r="O39" i="25"/>
  <c r="I30" i="25"/>
  <c r="N30" i="25" s="1"/>
  <c r="R30" i="25" s="1"/>
  <c r="I35" i="25"/>
  <c r="N35" i="25" s="1"/>
  <c r="R35" i="25" s="1"/>
  <c r="P19" i="25"/>
  <c r="P27" i="25"/>
  <c r="P35" i="25"/>
  <c r="P43" i="25"/>
  <c r="O12" i="25"/>
  <c r="I12" i="25"/>
  <c r="N12" i="25" s="1"/>
  <c r="R12" i="25" s="1"/>
  <c r="D1" i="25"/>
  <c r="F12" i="25"/>
  <c r="F48" i="25" s="1"/>
  <c r="T19" i="25"/>
  <c r="Q40" i="25" l="1"/>
  <c r="G40" i="25" s="1"/>
  <c r="T40" i="25"/>
  <c r="T16" i="25"/>
  <c r="Q16" i="25"/>
  <c r="G16" i="25" s="1"/>
  <c r="P16" i="25"/>
  <c r="Q44" i="25"/>
  <c r="G44" i="25" s="1"/>
  <c r="T44" i="25"/>
  <c r="Q38" i="25"/>
  <c r="G38" i="25" s="1"/>
  <c r="T38" i="25"/>
  <c r="P40" i="25"/>
  <c r="Q17" i="25"/>
  <c r="G17" i="25" s="1"/>
  <c r="P17" i="25"/>
  <c r="D3" i="25"/>
  <c r="D5" i="25" s="1"/>
  <c r="T18" i="25"/>
  <c r="Q18" i="25"/>
  <c r="G18" i="25" s="1"/>
  <c r="Q39" i="25"/>
  <c r="G39" i="25" s="1"/>
  <c r="T39" i="25"/>
  <c r="P18" i="25"/>
  <c r="Q12" i="25"/>
  <c r="O48" i="25"/>
  <c r="P12" i="25"/>
  <c r="T12" i="25"/>
  <c r="U12" i="25" s="1"/>
  <c r="S13" i="25" s="1"/>
  <c r="U13" i="25" s="1"/>
  <c r="S14" i="25" s="1"/>
  <c r="U14" i="25" s="1"/>
  <c r="S15" i="25" s="1"/>
  <c r="U15" i="25" s="1"/>
  <c r="S16" i="25" s="1"/>
  <c r="U16" i="25" s="1"/>
  <c r="S17" i="25" s="1"/>
  <c r="U17" i="25" s="1"/>
  <c r="S18" i="25" s="1"/>
  <c r="U18" i="25" s="1"/>
  <c r="S19" i="25" s="1"/>
  <c r="U19" i="25" s="1"/>
  <c r="S20" i="25" s="1"/>
  <c r="U20" i="25" s="1"/>
  <c r="S21" i="25" s="1"/>
  <c r="U21" i="25" s="1"/>
  <c r="S22" i="25" s="1"/>
  <c r="U22" i="25" s="1"/>
  <c r="S23" i="25" s="1"/>
  <c r="U23" i="25" s="1"/>
  <c r="S24" i="25" s="1"/>
  <c r="U24" i="25" s="1"/>
  <c r="S25" i="25" s="1"/>
  <c r="U25" i="25" s="1"/>
  <c r="S26" i="25" s="1"/>
  <c r="U26" i="25" s="1"/>
  <c r="S27" i="25" s="1"/>
  <c r="U27" i="25" s="1"/>
  <c r="S28" i="25" s="1"/>
  <c r="U28" i="25" s="1"/>
  <c r="S29" i="25" s="1"/>
  <c r="U29" i="25" s="1"/>
  <c r="S30" i="25" s="1"/>
  <c r="U30" i="25" s="1"/>
  <c r="S31" i="25" s="1"/>
  <c r="U31" i="25" s="1"/>
  <c r="S32" i="25" s="1"/>
  <c r="U32" i="25" s="1"/>
  <c r="S33" i="25" s="1"/>
  <c r="U33" i="25" s="1"/>
  <c r="S34" i="25" s="1"/>
  <c r="U34" i="25" s="1"/>
  <c r="S35" i="25" s="1"/>
  <c r="U35" i="25" s="1"/>
  <c r="S36" i="25" s="1"/>
  <c r="U36" i="25" s="1"/>
  <c r="S37" i="25" s="1"/>
  <c r="U37" i="25" s="1"/>
  <c r="S38" i="25" s="1"/>
  <c r="U38" i="25" s="1"/>
  <c r="S39" i="25" s="1"/>
  <c r="U39" i="25" s="1"/>
  <c r="S40" i="25" s="1"/>
  <c r="U40" i="25" s="1"/>
  <c r="S41" i="25" s="1"/>
  <c r="U41" i="25" s="1"/>
  <c r="S42" i="25" s="1"/>
  <c r="U42" i="25" s="1"/>
  <c r="S43" i="25" s="1"/>
  <c r="U43" i="25" s="1"/>
  <c r="S44" i="25" s="1"/>
  <c r="U44" i="25" s="1"/>
  <c r="S45" i="25" s="1"/>
  <c r="U45" i="25" s="1"/>
  <c r="S46" i="25" s="1"/>
  <c r="U46" i="25" s="1"/>
  <c r="S47" i="25" s="1"/>
  <c r="U47" i="25" s="1"/>
  <c r="G12" i="25" l="1"/>
  <c r="L12" i="25"/>
  <c r="Q48" i="25"/>
  <c r="G3" i="25"/>
  <c r="M12" i="25" l="1"/>
  <c r="J13" i="25" s="1"/>
  <c r="G48" i="25"/>
  <c r="F50" i="25" s="1"/>
  <c r="H12" i="25"/>
  <c r="D13" i="25" l="1"/>
  <c r="C12" i="25"/>
  <c r="K13" i="25"/>
  <c r="K48" i="25" s="1"/>
  <c r="D7" i="25" l="1"/>
  <c r="H13" i="25"/>
  <c r="C13" i="25"/>
  <c r="L13" i="25"/>
  <c r="L48" i="25" s="1"/>
  <c r="D4" i="25" s="1"/>
  <c r="K50" i="25" l="1"/>
  <c r="M13" i="25"/>
  <c r="J14" i="25" s="1"/>
  <c r="D14" i="25"/>
  <c r="K14" i="25"/>
  <c r="L14" i="25" l="1"/>
  <c r="M14" i="25" s="1"/>
  <c r="J15" i="25" s="1"/>
  <c r="H14" i="25"/>
  <c r="C14" i="25"/>
  <c r="K15" i="25" l="1"/>
  <c r="L15" i="25" s="1"/>
  <c r="D15" i="25"/>
  <c r="C15" i="25" l="1"/>
  <c r="H15" i="25"/>
  <c r="M15" i="25"/>
  <c r="J16" i="25" s="1"/>
  <c r="D16" i="25" l="1"/>
  <c r="K16" i="25"/>
  <c r="L16" i="25" l="1"/>
  <c r="M16" i="25" s="1"/>
  <c r="J17" i="25" s="1"/>
  <c r="H16" i="25"/>
  <c r="C16" i="25"/>
  <c r="K17" i="25" l="1"/>
  <c r="D17" i="25"/>
  <c r="C17" i="25" l="1"/>
  <c r="H17" i="25"/>
  <c r="L17" i="25"/>
  <c r="M17" i="25" s="1"/>
  <c r="J18" i="25" s="1"/>
  <c r="D18" i="25" l="1"/>
  <c r="K18" i="25"/>
  <c r="L18" i="25" s="1"/>
  <c r="H18" i="25" l="1"/>
  <c r="C18" i="25"/>
  <c r="M18" i="25"/>
  <c r="J19" i="25" s="1"/>
  <c r="D19" i="25" l="1"/>
  <c r="K19" i="25"/>
  <c r="L19" i="25" s="1"/>
  <c r="H19" i="25" l="1"/>
  <c r="C19" i="25"/>
  <c r="M19" i="25"/>
  <c r="J20" i="25" s="1"/>
  <c r="D20" i="25" l="1"/>
  <c r="K20" i="25"/>
  <c r="H20" i="25" l="1"/>
  <c r="C20" i="25"/>
  <c r="L20" i="25"/>
  <c r="M20" i="25" s="1"/>
  <c r="J21" i="25" s="1"/>
  <c r="K21" i="25" l="1"/>
  <c r="L21" i="25" s="1"/>
  <c r="D21" i="25"/>
  <c r="C21" i="25" l="1"/>
  <c r="H21" i="25"/>
  <c r="M21" i="25"/>
  <c r="J22" i="25" s="1"/>
  <c r="D22" i="25" l="1"/>
  <c r="K22" i="25"/>
  <c r="L22" i="25" s="1"/>
  <c r="M22" i="25" l="1"/>
  <c r="J23" i="25" s="1"/>
  <c r="H22" i="25"/>
  <c r="C22" i="25"/>
  <c r="K23" i="25" l="1"/>
  <c r="D23" i="25"/>
  <c r="L23" i="25"/>
  <c r="M23" i="25" s="1"/>
  <c r="J24" i="25" s="1"/>
  <c r="H23" i="25" l="1"/>
  <c r="C23" i="25"/>
  <c r="G4" i="25" s="1"/>
  <c r="D24" i="25" l="1"/>
  <c r="K24" i="25"/>
  <c r="L24" i="25" l="1"/>
  <c r="M24" i="25" s="1"/>
  <c r="J25" i="25" s="1"/>
  <c r="H24" i="25"/>
  <c r="C24" i="25"/>
  <c r="K25" i="25" l="1"/>
  <c r="L25" i="25" s="1"/>
  <c r="D25" i="25"/>
  <c r="H25" i="25" l="1"/>
  <c r="C25" i="25"/>
  <c r="M25" i="25"/>
  <c r="J26" i="25" s="1"/>
  <c r="D26" i="25" l="1"/>
  <c r="K26" i="25"/>
  <c r="H26" i="25" l="1"/>
  <c r="C26" i="25"/>
  <c r="L26" i="25"/>
  <c r="M26" i="25" s="1"/>
  <c r="J27" i="25" s="1"/>
  <c r="D27" i="25" l="1"/>
  <c r="K27" i="25"/>
  <c r="L27" i="25" s="1"/>
  <c r="H27" i="25" l="1"/>
  <c r="C27" i="25"/>
  <c r="M27" i="25"/>
  <c r="J28" i="25" s="1"/>
  <c r="D28" i="25" l="1"/>
  <c r="K28" i="25"/>
  <c r="C28" i="25" l="1"/>
  <c r="H28" i="25"/>
  <c r="L28" i="25"/>
  <c r="M28" i="25" s="1"/>
  <c r="J29" i="25" s="1"/>
  <c r="D29" i="25" l="1"/>
  <c r="K29" i="25"/>
  <c r="L29" i="25" s="1"/>
  <c r="C29" i="25" l="1"/>
  <c r="H29" i="25"/>
  <c r="M29" i="25"/>
  <c r="J30" i="25" s="1"/>
  <c r="D30" i="25" l="1"/>
  <c r="K30" i="25"/>
  <c r="L30" i="25" s="1"/>
  <c r="H30" i="25" l="1"/>
  <c r="C30" i="25"/>
  <c r="M30" i="25"/>
  <c r="J31" i="25" s="1"/>
  <c r="K31" i="25" l="1"/>
  <c r="L31" i="25" s="1"/>
  <c r="D31" i="25"/>
  <c r="M31" i="25" l="1"/>
  <c r="J32" i="25" s="1"/>
  <c r="H31" i="25"/>
  <c r="C31" i="25"/>
  <c r="D32" i="25" l="1"/>
  <c r="K32" i="25"/>
  <c r="L32" i="25" s="1"/>
  <c r="M32" i="25" l="1"/>
  <c r="J33" i="25" s="1"/>
  <c r="H32" i="25"/>
  <c r="C32" i="25"/>
  <c r="D33" i="25" l="1"/>
  <c r="K33" i="25"/>
  <c r="L33" i="25" l="1"/>
  <c r="M33" i="25" s="1"/>
  <c r="J34" i="25" s="1"/>
  <c r="C33" i="25"/>
  <c r="H33" i="25"/>
  <c r="D34" i="25" l="1"/>
  <c r="K34" i="25"/>
  <c r="L34" i="25" s="1"/>
  <c r="H34" i="25" l="1"/>
  <c r="C34" i="25"/>
  <c r="M34" i="25"/>
  <c r="J35" i="25" s="1"/>
  <c r="D35" i="25" l="1"/>
  <c r="K35" i="25"/>
  <c r="L35" i="25" s="1"/>
  <c r="H35" i="25" l="1"/>
  <c r="C35" i="25"/>
  <c r="M35" i="25"/>
  <c r="J36" i="25" s="1"/>
  <c r="D36" i="25" l="1"/>
  <c r="K36" i="25"/>
  <c r="C36" i="25" l="1"/>
  <c r="H36" i="25"/>
  <c r="L36" i="25"/>
  <c r="M36" i="25" s="1"/>
  <c r="J37" i="25" s="1"/>
  <c r="D37" i="25" l="1"/>
  <c r="K37" i="25"/>
  <c r="L37" i="25" s="1"/>
  <c r="M37" i="25" l="1"/>
  <c r="J38" i="25" s="1"/>
  <c r="H37" i="25"/>
  <c r="C37" i="25"/>
  <c r="D38" i="25" l="1"/>
  <c r="K38" i="25"/>
  <c r="L38" i="25" s="1"/>
  <c r="M38" i="25" l="1"/>
  <c r="J39" i="25" s="1"/>
  <c r="H38" i="25"/>
  <c r="C38" i="25"/>
  <c r="K39" i="25" l="1"/>
  <c r="D39" i="25"/>
  <c r="L39" i="25" l="1"/>
  <c r="M39" i="25" s="1"/>
  <c r="J40" i="25" s="1"/>
  <c r="C39" i="25"/>
  <c r="H39" i="25"/>
  <c r="D40" i="25" l="1"/>
  <c r="K40" i="25"/>
  <c r="H40" i="25" l="1"/>
  <c r="C40" i="25"/>
  <c r="L40" i="25"/>
  <c r="M40" i="25" s="1"/>
  <c r="J41" i="25" s="1"/>
  <c r="D41" i="25" l="1"/>
  <c r="K41" i="25"/>
  <c r="L41" i="25" s="1"/>
  <c r="C41" i="25" l="1"/>
  <c r="H41" i="25"/>
  <c r="M41" i="25"/>
  <c r="J42" i="25" s="1"/>
  <c r="D42" i="25" l="1"/>
  <c r="K42" i="25"/>
  <c r="H42" i="25" l="1"/>
  <c r="C42" i="25"/>
  <c r="L42" i="25"/>
  <c r="M42" i="25" s="1"/>
  <c r="J43" i="25" s="1"/>
  <c r="D43" i="25" l="1"/>
  <c r="K43" i="25"/>
  <c r="L43" i="25" s="1"/>
  <c r="H43" i="25" l="1"/>
  <c r="C43" i="25"/>
  <c r="M43" i="25"/>
  <c r="J44" i="25" s="1"/>
  <c r="D44" i="25" l="1"/>
  <c r="K44" i="25"/>
  <c r="L44" i="25" l="1"/>
  <c r="M44" i="25" s="1"/>
  <c r="J45" i="25" s="1"/>
  <c r="C44" i="25"/>
  <c r="H44" i="25"/>
  <c r="D45" i="25" l="1"/>
  <c r="K45" i="25"/>
  <c r="L45" i="25" s="1"/>
  <c r="H45" i="25" l="1"/>
  <c r="C45" i="25"/>
  <c r="M45" i="25"/>
  <c r="J46" i="25" s="1"/>
  <c r="D46" i="25" l="1"/>
  <c r="K46" i="25"/>
  <c r="L46" i="25" l="1"/>
  <c r="M46" i="25" s="1"/>
  <c r="J47" i="25" s="1"/>
  <c r="H46" i="25"/>
  <c r="C46" i="25"/>
  <c r="K47" i="25" l="1"/>
  <c r="L47" i="25" s="1"/>
  <c r="D47" i="25"/>
  <c r="C47" i="25" l="1"/>
  <c r="H47" i="25"/>
  <c r="M47" i="25"/>
</calcChain>
</file>

<file path=xl/sharedStrings.xml><?xml version="1.0" encoding="utf-8"?>
<sst xmlns="http://schemas.openxmlformats.org/spreadsheetml/2006/main" count="120" uniqueCount="76">
  <si>
    <t xml:space="preserve"> </t>
  </si>
  <si>
    <t>Renewal</t>
  </si>
  <si>
    <t>Expansion</t>
  </si>
  <si>
    <t>Downsize</t>
  </si>
  <si>
    <t>Renewal - New Lease</t>
  </si>
  <si>
    <t>New Tenant</t>
  </si>
  <si>
    <t>Assignment</t>
  </si>
  <si>
    <t>Ground Lease</t>
  </si>
  <si>
    <t>Other - see Spec. Prov.</t>
  </si>
  <si>
    <t>Relocation</t>
  </si>
  <si>
    <t>Date</t>
  </si>
  <si>
    <t>Equipment Rental</t>
  </si>
  <si>
    <t>Contract Value</t>
  </si>
  <si>
    <t>Total</t>
  </si>
  <si>
    <t>Direct Employee Labor Cost</t>
  </si>
  <si>
    <t>Subcontract Labor</t>
  </si>
  <si>
    <t>Material</t>
  </si>
  <si>
    <t>Bond Premium (if applicable)</t>
  </si>
  <si>
    <t>Totals</t>
  </si>
  <si>
    <t>MF Cash Out</t>
  </si>
  <si>
    <t>Orignination Fee</t>
  </si>
  <si>
    <t>ROI</t>
  </si>
  <si>
    <t>Interest Income</t>
  </si>
  <si>
    <t>Total Income</t>
  </si>
  <si>
    <t>Profit Margin</t>
  </si>
  <si>
    <t>Loan Disbursements</t>
  </si>
  <si>
    <t>Interest Accrual</t>
  </si>
  <si>
    <t>Pay Application</t>
  </si>
  <si>
    <t>Beg</t>
  </si>
  <si>
    <t>Loan $s Disb</t>
  </si>
  <si>
    <t>Orig Fees</t>
  </si>
  <si>
    <t>Payment</t>
  </si>
  <si>
    <t>Outstanding $s</t>
  </si>
  <si>
    <t>Accrual</t>
  </si>
  <si>
    <t>Outstanding Int</t>
  </si>
  <si>
    <t>Pay Apps</t>
  </si>
  <si>
    <t>Ending</t>
  </si>
  <si>
    <t>Check</t>
  </si>
  <si>
    <t>Less Retainage:</t>
  </si>
  <si>
    <t>Pay Application to be Submitted:</t>
  </si>
  <si>
    <t>Total Project Cost:</t>
  </si>
  <si>
    <t>Sources</t>
  </si>
  <si>
    <t>Total SOURCES OF CASH</t>
  </si>
  <si>
    <t xml:space="preserve">USES </t>
  </si>
  <si>
    <t>Total USES OF CASH</t>
  </si>
  <si>
    <t>Project Cashflows- (SOURCES/USES)</t>
  </si>
  <si>
    <t>Gross Pay APP</t>
  </si>
  <si>
    <t>Applied to MF  Loan</t>
  </si>
  <si>
    <t>% to MF Loan</t>
  </si>
  <si>
    <t>Weeks Outstanding</t>
  </si>
  <si>
    <t>Net Weekly Cashflow- SURPLUS/(DEFICIT)</t>
  </si>
  <si>
    <t>Repayment Schedule</t>
  </si>
  <si>
    <t>Week</t>
  </si>
  <si>
    <t>Grand Total</t>
  </si>
  <si>
    <t>date</t>
  </si>
  <si>
    <t>Projected Pay App</t>
  </si>
  <si>
    <t>Proj. Disbursement</t>
  </si>
  <si>
    <t>Average of % to MF Loan</t>
  </si>
  <si>
    <t>Retainage percentage</t>
  </si>
  <si>
    <t xml:space="preserve">Misc. </t>
  </si>
  <si>
    <t>Project Weekly Costs</t>
  </si>
  <si>
    <t>Free Cash Flow from Business Operations</t>
  </si>
  <si>
    <t>Cash from Financing Sources</t>
  </si>
  <si>
    <t>Pay App: Net of Retainage</t>
  </si>
  <si>
    <t>OTHER SSV Payments "REQ'd THAT Week"</t>
  </si>
  <si>
    <t>Payment for Financing "Due THAT Week"</t>
  </si>
  <si>
    <t>Total Project Costs "PAID THAT Week"</t>
  </si>
  <si>
    <t>Project Gross Margin- $$</t>
  </si>
  <si>
    <t>Project Gross Margin- %</t>
  </si>
  <si>
    <t>Project Cash Flow Sheet</t>
  </si>
  <si>
    <t>Receipt of Pay Apps - (Net of Retainaige)</t>
  </si>
  <si>
    <t>Legend - Key Points:</t>
  </si>
  <si>
    <t>Only enter values in green highlighted cells - All cell entries should be dollar values</t>
  </si>
  <si>
    <t>White cells are forumula driven and do not require any inputs - They cannot be modified</t>
  </si>
  <si>
    <t>It's best to complete the spreadhseet working each section from top to bottom</t>
  </si>
  <si>
    <t>Enter retainaige as a whole number IE - 0,5, 10,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</si>
</sst>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  <numFmt numFmtId="167" formatCode="m/d/yy;@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Verdana"/>
      <family val="2"/>
    </font>
    <font>
      <b/>
      <i/>
      <sz val="12"/>
      <name val="Verdana"/>
      <family val="2"/>
    </font>
    <font>
      <b/>
      <sz val="12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b/>
      <sz val="12"/>
      <name val="Arial"/>
      <family val="2"/>
    </font>
    <font>
      <u/>
      <sz val="10"/>
      <color theme="11"/>
      <name val="Arial"/>
      <family val="2"/>
    </font>
    <font>
      <b/>
      <sz val="24"/>
      <name val="Arial"/>
      <family val="2"/>
    </font>
    <font>
      <b/>
      <i/>
      <sz val="12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6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/>
    <xf numFmtId="0" fontId="0" fillId="0" borderId="4" xfId="0" applyBorder="1"/>
    <xf numFmtId="0" fontId="0" fillId="0" borderId="7" xfId="0" applyBorder="1"/>
    <xf numFmtId="0" fontId="3" fillId="0" borderId="6" xfId="0" applyFont="1" applyBorder="1"/>
    <xf numFmtId="0" fontId="0" fillId="0" borderId="6" xfId="0" applyBorder="1"/>
    <xf numFmtId="0" fontId="2" fillId="0" borderId="8" xfId="0" applyFont="1" applyBorder="1"/>
    <xf numFmtId="0" fontId="0" fillId="0" borderId="9" xfId="0" applyBorder="1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0" fontId="3" fillId="0" borderId="0" xfId="2" applyNumberFormat="1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4" fontId="0" fillId="0" borderId="0" xfId="0" applyNumberFormat="1"/>
    <xf numFmtId="0" fontId="2" fillId="0" borderId="4" xfId="0" applyFont="1" applyBorder="1"/>
    <xf numFmtId="0" fontId="3" fillId="0" borderId="15" xfId="0" applyFont="1" applyBorder="1" applyAlignment="1">
      <alignment horizontal="center"/>
    </xf>
    <xf numFmtId="166" fontId="0" fillId="0" borderId="0" xfId="0" applyNumberFormat="1"/>
    <xf numFmtId="0" fontId="3" fillId="0" borderId="12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1" xfId="0" applyNumberForma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0" fontId="3" fillId="0" borderId="0" xfId="2" applyNumberFormat="1" applyFont="1" applyFill="1" applyBorder="1" applyAlignment="1">
      <alignment horizontal="center"/>
    </xf>
    <xf numFmtId="9" fontId="2" fillId="0" borderId="0" xfId="2" applyFont="1" applyFill="1" applyBorder="1" applyAlignment="1">
      <alignment horizontal="center"/>
    </xf>
    <xf numFmtId="14" fontId="0" fillId="0" borderId="6" xfId="0" applyNumberFormat="1" applyFill="1" applyBorder="1" applyAlignment="1">
      <alignment horizontal="left"/>
    </xf>
    <xf numFmtId="14" fontId="2" fillId="0" borderId="6" xfId="0" applyNumberFormat="1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165" fontId="0" fillId="0" borderId="0" xfId="0" applyNumberFormat="1"/>
    <xf numFmtId="164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pivotButton="1"/>
    <xf numFmtId="0" fontId="7" fillId="0" borderId="6" xfId="0" applyFont="1" applyFill="1" applyBorder="1" applyAlignment="1" applyProtection="1"/>
    <xf numFmtId="0" fontId="7" fillId="0" borderId="8" xfId="0" applyFont="1" applyFill="1" applyBorder="1" applyAlignment="1" applyProtection="1"/>
    <xf numFmtId="0" fontId="5" fillId="0" borderId="0" xfId="0" applyFont="1" applyFill="1" applyBorder="1" applyAlignment="1" applyProtection="1"/>
    <xf numFmtId="166" fontId="7" fillId="0" borderId="0" xfId="0" applyNumberFormat="1" applyFont="1" applyFill="1" applyBorder="1" applyAlignment="1" applyProtection="1"/>
    <xf numFmtId="0" fontId="0" fillId="0" borderId="0" xfId="0" applyBorder="1" applyProtection="1"/>
    <xf numFmtId="0" fontId="7" fillId="0" borderId="0" xfId="0" applyFont="1" applyFill="1" applyBorder="1" applyAlignment="1" applyProtection="1"/>
    <xf numFmtId="166" fontId="8" fillId="0" borderId="0" xfId="0" applyNumberFormat="1" applyFont="1" applyFill="1" applyBorder="1" applyAlignment="1" applyProtection="1"/>
    <xf numFmtId="0" fontId="7" fillId="0" borderId="13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6" xfId="0" applyBorder="1" applyProtection="1"/>
    <xf numFmtId="0" fontId="7" fillId="0" borderId="15" xfId="0" applyFont="1" applyFill="1" applyBorder="1" applyAlignment="1" applyProtection="1"/>
    <xf numFmtId="166" fontId="9" fillId="0" borderId="0" xfId="0" applyNumberFormat="1" applyFont="1" applyFill="1" applyBorder="1" applyAlignment="1" applyProtection="1"/>
    <xf numFmtId="0" fontId="7" fillId="0" borderId="4" xfId="0" applyFont="1" applyFill="1" applyBorder="1" applyAlignment="1" applyProtection="1"/>
    <xf numFmtId="166" fontId="9" fillId="0" borderId="14" xfId="0" applyNumberFormat="1" applyFont="1" applyFill="1" applyBorder="1" applyAlignment="1" applyProtection="1"/>
    <xf numFmtId="167" fontId="0" fillId="0" borderId="0" xfId="0" applyNumberFormat="1" applyAlignment="1">
      <alignment horizontal="left"/>
    </xf>
    <xf numFmtId="167" fontId="3" fillId="0" borderId="0" xfId="0" applyNumberFormat="1" applyFont="1" applyAlignment="1">
      <alignment horizontal="center"/>
    </xf>
    <xf numFmtId="42" fontId="0" fillId="0" borderId="0" xfId="0" applyNumberFormat="1"/>
    <xf numFmtId="9" fontId="0" fillId="0" borderId="0" xfId="0" applyNumberFormat="1"/>
    <xf numFmtId="10" fontId="0" fillId="0" borderId="0" xfId="0" applyNumberFormat="1"/>
    <xf numFmtId="0" fontId="2" fillId="0" borderId="0" xfId="3"/>
    <xf numFmtId="166" fontId="8" fillId="2" borderId="4" xfId="3" applyNumberFormat="1" applyFont="1" applyFill="1" applyBorder="1" applyAlignment="1" applyProtection="1">
      <alignment horizontal="center"/>
      <protection locked="0"/>
    </xf>
    <xf numFmtId="0" fontId="2" fillId="0" borderId="0" xfId="3" applyAlignment="1">
      <alignment horizontal="center"/>
    </xf>
    <xf numFmtId="0" fontId="7" fillId="0" borderId="6" xfId="0" applyFont="1" applyFill="1" applyBorder="1" applyAlignment="1" applyProtection="1">
      <alignment horizontal="right"/>
    </xf>
    <xf numFmtId="0" fontId="2" fillId="0" borderId="0" xfId="3" applyBorder="1"/>
    <xf numFmtId="166" fontId="8" fillId="2" borderId="0" xfId="3" applyNumberFormat="1" applyFont="1" applyFill="1" applyBorder="1" applyAlignment="1" applyProtection="1">
      <alignment horizontal="center"/>
      <protection locked="0"/>
    </xf>
    <xf numFmtId="9" fontId="8" fillId="2" borderId="0" xfId="3" applyNumberFormat="1" applyFont="1" applyFill="1" applyBorder="1" applyAlignment="1" applyProtection="1">
      <alignment horizontal="center"/>
      <protection locked="0"/>
    </xf>
    <xf numFmtId="44" fontId="8" fillId="2" borderId="0" xfId="1" applyFont="1" applyFill="1" applyBorder="1" applyAlignment="1" applyProtection="1">
      <alignment horizontal="center"/>
      <protection locked="0"/>
    </xf>
    <xf numFmtId="0" fontId="2" fillId="0" borderId="0" xfId="3" applyBorder="1" applyAlignment="1">
      <alignment horizontal="center"/>
    </xf>
    <xf numFmtId="0" fontId="5" fillId="0" borderId="0" xfId="3" applyFont="1" applyBorder="1"/>
    <xf numFmtId="0" fontId="7" fillId="0" borderId="0" xfId="3" applyFont="1" applyBorder="1"/>
    <xf numFmtId="0" fontId="7" fillId="0" borderId="2" xfId="3" applyFont="1" applyBorder="1" applyProtection="1"/>
    <xf numFmtId="166" fontId="6" fillId="0" borderId="10" xfId="3" applyNumberFormat="1" applyFont="1" applyBorder="1" applyProtection="1"/>
    <xf numFmtId="0" fontId="5" fillId="0" borderId="6" xfId="3" applyFont="1" applyBorder="1" applyProtection="1"/>
    <xf numFmtId="0" fontId="5" fillId="0" borderId="0" xfId="3" applyFont="1" applyBorder="1" applyProtection="1"/>
    <xf numFmtId="0" fontId="7" fillId="0" borderId="6" xfId="3" applyFont="1" applyBorder="1" applyProtection="1"/>
    <xf numFmtId="166" fontId="6" fillId="0" borderId="0" xfId="3" applyNumberFormat="1" applyFont="1" applyBorder="1" applyProtection="1"/>
    <xf numFmtId="0" fontId="5" fillId="0" borderId="16" xfId="3" applyFont="1" applyBorder="1" applyProtection="1"/>
    <xf numFmtId="0" fontId="2" fillId="0" borderId="6" xfId="3" applyBorder="1" applyProtection="1"/>
    <xf numFmtId="1" fontId="9" fillId="0" borderId="16" xfId="3" applyNumberFormat="1" applyFont="1" applyFill="1" applyBorder="1" applyAlignment="1" applyProtection="1">
      <alignment horizontal="left"/>
    </xf>
    <xf numFmtId="166" fontId="5" fillId="0" borderId="0" xfId="3" applyNumberFormat="1" applyFont="1" applyBorder="1" applyProtection="1"/>
    <xf numFmtId="166" fontId="7" fillId="0" borderId="7" xfId="3" applyNumberFormat="1" applyFont="1" applyBorder="1" applyAlignment="1" applyProtection="1">
      <alignment horizontal="right"/>
    </xf>
    <xf numFmtId="166" fontId="5" fillId="0" borderId="0" xfId="3" applyNumberFormat="1" applyFont="1" applyBorder="1" applyAlignment="1" applyProtection="1">
      <alignment horizontal="center"/>
    </xf>
    <xf numFmtId="166" fontId="5" fillId="0" borderId="7" xfId="3" applyNumberFormat="1" applyFont="1" applyBorder="1" applyAlignment="1" applyProtection="1">
      <alignment horizontal="center"/>
    </xf>
    <xf numFmtId="166" fontId="5" fillId="0" borderId="4" xfId="3" applyNumberFormat="1" applyFont="1" applyBorder="1" applyProtection="1"/>
    <xf numFmtId="17" fontId="9" fillId="0" borderId="10" xfId="3" applyNumberFormat="1" applyFont="1" applyBorder="1" applyAlignment="1" applyProtection="1">
      <alignment horizontal="center"/>
    </xf>
    <xf numFmtId="8" fontId="7" fillId="0" borderId="11" xfId="3" applyNumberFormat="1" applyFont="1" applyBorder="1" applyAlignment="1" applyProtection="1">
      <alignment horizontal="center"/>
    </xf>
    <xf numFmtId="9" fontId="8" fillId="0" borderId="0" xfId="3" applyNumberFormat="1" applyFont="1" applyBorder="1" applyProtection="1"/>
    <xf numFmtId="9" fontId="8" fillId="0" borderId="7" xfId="3" applyNumberFormat="1" applyFont="1" applyBorder="1" applyAlignment="1" applyProtection="1">
      <alignment horizontal="center"/>
    </xf>
    <xf numFmtId="166" fontId="5" fillId="0" borderId="9" xfId="3" applyNumberFormat="1" applyFont="1" applyBorder="1" applyAlignment="1" applyProtection="1">
      <alignment horizontal="center"/>
    </xf>
    <xf numFmtId="166" fontId="9" fillId="0" borderId="0" xfId="3" applyNumberFormat="1" applyFont="1" applyBorder="1" applyProtection="1"/>
    <xf numFmtId="17" fontId="9" fillId="0" borderId="0" xfId="3" applyNumberFormat="1" applyFont="1" applyBorder="1" applyAlignment="1" applyProtection="1">
      <alignment horizontal="center"/>
    </xf>
    <xf numFmtId="8" fontId="7" fillId="0" borderId="7" xfId="3" applyNumberFormat="1" applyFont="1" applyBorder="1" applyAlignment="1" applyProtection="1">
      <alignment horizontal="center"/>
    </xf>
    <xf numFmtId="166" fontId="8" fillId="0" borderId="0" xfId="3" applyNumberFormat="1" applyFont="1" applyBorder="1" applyProtection="1"/>
    <xf numFmtId="166" fontId="7" fillId="0" borderId="0" xfId="3" applyNumberFormat="1" applyFont="1" applyBorder="1" applyProtection="1"/>
    <xf numFmtId="9" fontId="5" fillId="0" borderId="7" xfId="2" applyFont="1" applyBorder="1" applyAlignment="1" applyProtection="1">
      <alignment horizontal="center"/>
    </xf>
    <xf numFmtId="166" fontId="5" fillId="0" borderId="10" xfId="3" applyNumberFormat="1" applyFont="1" applyBorder="1" applyProtection="1"/>
    <xf numFmtId="166" fontId="5" fillId="0" borderId="11" xfId="3" applyNumberFormat="1" applyFont="1" applyBorder="1" applyAlignment="1" applyProtection="1">
      <alignment horizontal="center"/>
    </xf>
    <xf numFmtId="0" fontId="2" fillId="0" borderId="0" xfId="3" applyProtection="1"/>
    <xf numFmtId="0" fontId="2" fillId="0" borderId="0" xfId="3" applyAlignment="1" applyProtection="1">
      <alignment horizontal="center"/>
    </xf>
    <xf numFmtId="1" fontId="9" fillId="0" borderId="10" xfId="3" applyNumberFormat="1" applyFont="1" applyFill="1" applyBorder="1" applyAlignment="1" applyProtection="1">
      <alignment horizontal="center"/>
    </xf>
    <xf numFmtId="166" fontId="5" fillId="0" borderId="4" xfId="3" applyNumberFormat="1" applyFont="1" applyBorder="1" applyAlignment="1" applyProtection="1">
      <alignment horizontal="center"/>
    </xf>
    <xf numFmtId="166" fontId="9" fillId="0" borderId="0" xfId="3" applyNumberFormat="1" applyFont="1" applyBorder="1" applyAlignment="1" applyProtection="1">
      <alignment horizontal="center"/>
    </xf>
    <xf numFmtId="166" fontId="7" fillId="0" borderId="0" xfId="3" applyNumberFormat="1" applyFont="1" applyBorder="1" applyAlignment="1" applyProtection="1">
      <alignment horizontal="center"/>
    </xf>
    <xf numFmtId="44" fontId="13" fillId="0" borderId="0" xfId="1" applyFont="1" applyFill="1" applyBorder="1" applyAlignment="1" applyProtection="1">
      <alignment wrapText="1"/>
      <protection locked="0"/>
    </xf>
    <xf numFmtId="166" fontId="9" fillId="0" borderId="11" xfId="3" applyNumberFormat="1" applyFont="1" applyBorder="1" applyAlignment="1" applyProtection="1">
      <alignment horizontal="center"/>
    </xf>
    <xf numFmtId="44" fontId="13" fillId="2" borderId="0" xfId="1" applyFont="1" applyFill="1" applyBorder="1" applyAlignment="1" applyProtection="1">
      <alignment wrapText="1"/>
      <protection locked="0"/>
    </xf>
    <xf numFmtId="0" fontId="2" fillId="0" borderId="0" xfId="3" applyBorder="1" applyProtection="1"/>
    <xf numFmtId="0" fontId="7" fillId="0" borderId="0" xfId="3" applyFont="1" applyBorder="1" applyProtection="1"/>
    <xf numFmtId="44" fontId="13" fillId="2" borderId="0" xfId="1" applyFont="1" applyFill="1" applyBorder="1" applyAlignment="1" applyProtection="1">
      <alignment wrapText="1"/>
    </xf>
    <xf numFmtId="44" fontId="13" fillId="0" borderId="0" xfId="1" applyFont="1" applyFill="1" applyBorder="1" applyAlignment="1" applyProtection="1">
      <alignment wrapText="1"/>
    </xf>
    <xf numFmtId="49" fontId="4" fillId="0" borderId="4" xfId="3" applyNumberFormat="1" applyFont="1" applyBorder="1" applyAlignment="1" applyProtection="1">
      <alignment horizontal="center"/>
    </xf>
    <xf numFmtId="0" fontId="4" fillId="0" borderId="4" xfId="3" applyFont="1" applyBorder="1" applyAlignment="1" applyProtection="1">
      <alignment horizontal="center"/>
    </xf>
    <xf numFmtId="0" fontId="12" fillId="0" borderId="0" xfId="3" applyFont="1" applyAlignment="1" applyProtection="1">
      <alignment horizontal="center"/>
    </xf>
    <xf numFmtId="0" fontId="2" fillId="0" borderId="0" xfId="3" applyAlignment="1" applyProtection="1">
      <alignment horizont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65">
    <cellStyle name="Currency" xfId="1" builtinId="4"/>
    <cellStyle name="Currency 2" xfId="61" xr:uid="{017C49F0-8060-4D82-9397-66841663733E}"/>
    <cellStyle name="Currency 2 2" xfId="64" xr:uid="{DFB4BDEB-2B10-4D73-BF77-25D6F17715E9}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Normal" xfId="0" builtinId="0"/>
    <cellStyle name="Normal 2" xfId="3" xr:uid="{00000000-0005-0000-0000-00003B000000}"/>
    <cellStyle name="Normal 3" xfId="60" xr:uid="{788FF9D3-5B75-4658-A64A-D6356DC4E9B4}"/>
    <cellStyle name="Normal 4" xfId="4" xr:uid="{00000000-0005-0000-0000-00003C000000}"/>
    <cellStyle name="Percent" xfId="2" builtinId="5"/>
    <cellStyle name="Percent 2" xfId="62" xr:uid="{E42D0F39-AEBD-4D1D-95E0-B651D9C46FE3}"/>
    <cellStyle name="Percent 2 2" xfId="63" xr:uid="{FDDA32DA-619E-4746-A762-90C6AAA24ACB}"/>
  </cellStyles>
  <dxfs count="55">
    <dxf>
      <numFmt numFmtId="166" formatCode="_(&quot;$&quot;* #,##0_);_(&quot;$&quot;* \(#,##0\);_(&quot;$&quot;* &quot;-&quot;??_);_(@_)"/>
    </dxf>
    <dxf>
      <numFmt numFmtId="14" formatCode="0.00%"/>
    </dxf>
    <dxf>
      <numFmt numFmtId="13" formatCode="0%"/>
    </dxf>
    <dxf>
      <numFmt numFmtId="34" formatCode="_(&quot;$&quot;* #,##0.00_);_(&quot;$&quot;* \(#,##0.00\);_(&quot;$&quot;* &quot;-&quot;??_);_(@_)"/>
    </dxf>
    <dxf>
      <numFmt numFmtId="32" formatCode="_(&quot;$&quot;* #,##0_);_(&quot;$&quot;* \(#,##0\);_(&quot;$&quot;* &quot;-&quot;_);_(@_)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7C80"/>
      <color rgb="FF3AC808"/>
      <color rgb="FFFFFFE1"/>
      <color rgb="FFFFFFCC"/>
      <color rgb="FF0099FF"/>
      <color rgb="FF3333CC"/>
      <color rgb="FFF2F6EA"/>
      <color rgb="FFFFFF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435428</xdr:colOff>
      <xdr:row>0</xdr:row>
      <xdr:rowOff>10885</xdr:rowOff>
    </xdr:from>
    <xdr:to>
      <xdr:col>8</xdr:col>
      <xdr:colOff>1323870</xdr:colOff>
      <xdr:row>0</xdr:row>
      <xdr:rowOff>1382485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E07813-501C-4059-9BDE-6A7F4533A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53799" y="10885"/>
          <a:ext cx="2532185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326571</xdr:colOff>
      <xdr:row>0</xdr:row>
      <xdr:rowOff>163286</xdr:rowOff>
    </xdr:from>
    <xdr:to>
      <xdr:col>20</xdr:col>
      <xdr:colOff>1215013</xdr:colOff>
      <xdr:row>0</xdr:row>
      <xdr:rowOff>1534886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3377FD-9C7D-4CD5-9D96-B5F80FD87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69857" y="163286"/>
          <a:ext cx="2532185" cy="13716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e Millman" refreshedDate="43792.39179976852" createdVersion="6" refreshedVersion="6" minRefreshableVersion="3" recordCount="36" xr:uid="{23DDDC16-8DEE-40D8-8AE3-6280F11582AD}">
  <cacheSource type="worksheet">
    <worksheetSource ref="B11:E47" sheet="Pivot"/>
  </cacheSource>
  <cacheFields count="4">
    <cacheField name="Date" numFmtId="14">
      <sharedItems containsSemiMixedTypes="0" containsNonDate="0" containsDate="1" containsString="0" minDate="2019-11-22T00:00:00" maxDate="2020-07-25T00:00:00" count="36">
        <d v="2019-11-22T00:00:00"/>
        <d v="2019-11-29T00:00:00"/>
        <d v="2019-12-06T00:00:00"/>
        <d v="2019-12-13T00:00:00"/>
        <d v="2019-12-20T00:00:00"/>
        <d v="2019-12-27T00:00:00"/>
        <d v="2020-01-03T00:00:00"/>
        <d v="2020-01-10T00:00:00"/>
        <d v="2020-01-17T00:00:00"/>
        <d v="2020-01-24T00:00:00"/>
        <d v="2020-01-31T00:00:00"/>
        <d v="2020-02-07T00:00:00"/>
        <d v="2020-02-14T00:00:00"/>
        <d v="2020-02-21T00:00:00"/>
        <d v="2020-02-28T00:00:00"/>
        <d v="2020-03-06T00:00:00"/>
        <d v="2020-03-13T00:00:00"/>
        <d v="2020-03-20T00:00:00"/>
        <d v="2020-03-27T00:00:00"/>
        <d v="2020-04-03T00:00:00"/>
        <d v="2020-04-10T00:00:00"/>
        <d v="2020-04-17T00:00:00"/>
        <d v="2020-04-24T00:00:00"/>
        <d v="2020-05-01T00:00:00"/>
        <d v="2020-05-08T00:00:00"/>
        <d v="2020-05-15T00:00:00"/>
        <d v="2020-05-22T00:00:00"/>
        <d v="2020-05-29T00:00:00"/>
        <d v="2020-06-05T00:00:00"/>
        <d v="2020-06-12T00:00:00"/>
        <d v="2020-06-19T00:00:00"/>
        <d v="2020-06-26T00:00:00"/>
        <d v="2020-07-03T00:00:00"/>
        <d v="2020-07-10T00:00:00"/>
        <d v="2020-07-17T00:00:00"/>
        <d v="2020-07-24T00:00:00"/>
      </sharedItems>
    </cacheField>
    <cacheField name="Week" numFmtId="0">
      <sharedItems containsSemiMixedTypes="0" containsString="0" containsNumber="1" containsInteger="1" minValue="0" maxValue="7"/>
    </cacheField>
    <cacheField name="Beg" numFmtId="164">
      <sharedItems containsSemiMixedTypes="0" containsString="0" containsNumber="1" minValue="0" maxValue="22679.894179894178"/>
    </cacheField>
    <cacheField name="Loan $s Disb" numFmtId="164">
      <sharedItems containsSemiMixedTypes="0" containsString="0" containsNumber="1" containsInteger="1" minValue="0" maxValue="1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e Millman" refreshedDate="43792.391831712965" createdVersion="6" refreshedVersion="6" minRefreshableVersion="3" recordCount="36" xr:uid="{DDD780F7-E473-4ED5-8C44-2EFBF708F3EF}">
  <cacheSource type="worksheet">
    <worksheetSource ref="R11:T47" sheet="Pivot"/>
  </cacheSource>
  <cacheFields count="3">
    <cacheField name="Date" numFmtId="167">
      <sharedItems containsSemiMixedTypes="0" containsNonDate="0" containsDate="1" containsString="0" minDate="2019-11-22T00:00:00" maxDate="2020-07-25T00:00:00" count="36">
        <d v="2019-11-22T00:00:00"/>
        <d v="2019-11-29T00:00:00"/>
        <d v="2019-12-06T00:00:00"/>
        <d v="2019-12-13T00:00:00"/>
        <d v="2019-12-20T00:00:00"/>
        <d v="2019-12-27T00:00:00"/>
        <d v="2020-01-03T00:00:00"/>
        <d v="2020-01-10T00:00:00"/>
        <d v="2020-01-17T00:00:00"/>
        <d v="2020-01-24T00:00:00"/>
        <d v="2020-01-31T00:00:00"/>
        <d v="2020-02-07T00:00:00"/>
        <d v="2020-02-14T00:00:00"/>
        <d v="2020-02-21T00:00:00"/>
        <d v="2020-02-28T00:00:00"/>
        <d v="2020-03-06T00:00:00"/>
        <d v="2020-03-13T00:00:00"/>
        <d v="2020-03-20T00:00:00"/>
        <d v="2020-03-27T00:00:00"/>
        <d v="2020-04-03T00:00:00"/>
        <d v="2020-04-10T00:00:00"/>
        <d v="2020-04-17T00:00:00"/>
        <d v="2020-04-24T00:00:00"/>
        <d v="2020-05-01T00:00:00"/>
        <d v="2020-05-08T00:00:00"/>
        <d v="2020-05-15T00:00:00"/>
        <d v="2020-05-22T00:00:00"/>
        <d v="2020-05-29T00:00:00"/>
        <d v="2020-06-05T00:00:00"/>
        <d v="2020-06-12T00:00:00"/>
        <d v="2020-06-19T00:00:00"/>
        <d v="2020-06-26T00:00:00"/>
        <d v="2020-07-03T00:00:00"/>
        <d v="2020-07-10T00:00:00"/>
        <d v="2020-07-17T00:00:00"/>
        <d v="2020-07-24T00:00:00"/>
      </sharedItems>
    </cacheField>
    <cacheField name="Beg" numFmtId="164">
      <sharedItems containsSemiMixedTypes="0" containsString="0" containsNumber="1" containsInteger="1" minValue="0" maxValue="100000"/>
    </cacheField>
    <cacheField name="Pay Apps" numFmtId="164">
      <sharedItems containsSemiMixedTypes="0" containsString="0" containsNumber="1" containsInteger="1" minValue="0" maxValue="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e Millman" refreshedDate="43792.391851504632" createdVersion="6" refreshedVersion="6" minRefreshableVersion="3" recordCount="36" xr:uid="{D411B041-901A-48D5-8861-350453246D27}">
  <cacheSource type="worksheet">
    <worksheetSource ref="N11:Q47" sheet="Pivot"/>
  </cacheSource>
  <cacheFields count="4">
    <cacheField name="Date" numFmtId="167">
      <sharedItems containsSemiMixedTypes="0" containsNonDate="0" containsDate="1" containsString="0" minDate="2019-11-22T00:00:00" maxDate="2020-07-25T00:00:00" count="36">
        <d v="2019-11-22T00:00:00"/>
        <d v="2019-11-29T00:00:00"/>
        <d v="2019-12-06T00:00:00"/>
        <d v="2019-12-13T00:00:00"/>
        <d v="2019-12-20T00:00:00"/>
        <d v="2019-12-27T00:00:00"/>
        <d v="2020-01-03T00:00:00"/>
        <d v="2020-01-10T00:00:00"/>
        <d v="2020-01-17T00:00:00"/>
        <d v="2020-01-24T00:00:00"/>
        <d v="2020-01-31T00:00:00"/>
        <d v="2020-02-07T00:00:00"/>
        <d v="2020-02-14T00:00:00"/>
        <d v="2020-02-21T00:00:00"/>
        <d v="2020-02-28T00:00:00"/>
        <d v="2020-03-06T00:00:00"/>
        <d v="2020-03-13T00:00:00"/>
        <d v="2020-03-20T00:00:00"/>
        <d v="2020-03-27T00:00:00"/>
        <d v="2020-04-03T00:00:00"/>
        <d v="2020-04-10T00:00:00"/>
        <d v="2020-04-17T00:00:00"/>
        <d v="2020-04-24T00:00:00"/>
        <d v="2020-05-01T00:00:00"/>
        <d v="2020-05-08T00:00:00"/>
        <d v="2020-05-15T00:00:00"/>
        <d v="2020-05-22T00:00:00"/>
        <d v="2020-05-29T00:00:00"/>
        <d v="2020-06-05T00:00:00"/>
        <d v="2020-06-12T00:00:00"/>
        <d v="2020-06-19T00:00:00"/>
        <d v="2020-06-26T00:00:00"/>
        <d v="2020-07-03T00:00:00"/>
        <d v="2020-07-10T00:00:00"/>
        <d v="2020-07-17T00:00:00"/>
        <d v="2020-07-24T00:00:00"/>
      </sharedItems>
    </cacheField>
    <cacheField name="Gross Pay APP" numFmtId="164">
      <sharedItems containsSemiMixedTypes="0" containsString="0" containsNumber="1" containsInteger="1" minValue="0" maxValue="20000"/>
    </cacheField>
    <cacheField name="% to MF Loan" numFmtId="9">
      <sharedItems containsSemiMixedTypes="0" containsString="0" containsNumber="1" containsInteger="1" minValue="0" maxValue="1"/>
    </cacheField>
    <cacheField name="Applied to MF  Loan" numFmtId="164">
      <sharedItems containsSemiMixedTypes="0" containsString="0" containsNumber="1" minValue="0" maxValue="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x v="0"/>
    <n v="1"/>
    <n v="0"/>
    <n v="10000"/>
  </r>
  <r>
    <x v="1"/>
    <n v="2"/>
    <n v="10582.010582010582"/>
    <n v="10000"/>
  </r>
  <r>
    <x v="2"/>
    <n v="3"/>
    <n v="21164.021164021164"/>
    <n v="10000"/>
  </r>
  <r>
    <x v="3"/>
    <n v="4"/>
    <n v="12097.883597883596"/>
    <n v="10000"/>
  </r>
  <r>
    <x v="4"/>
    <n v="5"/>
    <n v="22679.894179894178"/>
    <n v="10000"/>
  </r>
  <r>
    <x v="5"/>
    <n v="6"/>
    <n v="13647.358465608468"/>
    <n v="0"/>
  </r>
  <r>
    <x v="6"/>
    <n v="7"/>
    <n v="13647.358465608468"/>
    <n v="0"/>
  </r>
  <r>
    <x v="7"/>
    <n v="0"/>
    <n v="0"/>
    <n v="0"/>
  </r>
  <r>
    <x v="8"/>
    <n v="0"/>
    <n v="0"/>
    <n v="0"/>
  </r>
  <r>
    <x v="9"/>
    <n v="0"/>
    <n v="0"/>
    <n v="0"/>
  </r>
  <r>
    <x v="10"/>
    <n v="0"/>
    <n v="0"/>
    <n v="0"/>
  </r>
  <r>
    <x v="11"/>
    <n v="0"/>
    <n v="0"/>
    <n v="0"/>
  </r>
  <r>
    <x v="12"/>
    <n v="0"/>
    <n v="0"/>
    <n v="0"/>
  </r>
  <r>
    <x v="13"/>
    <n v="0"/>
    <n v="0"/>
    <n v="0"/>
  </r>
  <r>
    <x v="14"/>
    <n v="0"/>
    <n v="0"/>
    <n v="0"/>
  </r>
  <r>
    <x v="15"/>
    <n v="0"/>
    <n v="0"/>
    <n v="0"/>
  </r>
  <r>
    <x v="16"/>
    <n v="0"/>
    <n v="0"/>
    <n v="0"/>
  </r>
  <r>
    <x v="17"/>
    <n v="0"/>
    <n v="0"/>
    <n v="0"/>
  </r>
  <r>
    <x v="18"/>
    <n v="0"/>
    <n v="0"/>
    <n v="0"/>
  </r>
  <r>
    <x v="19"/>
    <n v="0"/>
    <n v="0"/>
    <n v="0"/>
  </r>
  <r>
    <x v="20"/>
    <n v="0"/>
    <n v="0"/>
    <n v="0"/>
  </r>
  <r>
    <x v="21"/>
    <n v="0"/>
    <n v="0"/>
    <n v="0"/>
  </r>
  <r>
    <x v="22"/>
    <n v="0"/>
    <n v="0"/>
    <n v="0"/>
  </r>
  <r>
    <x v="23"/>
    <n v="0"/>
    <n v="0"/>
    <n v="0"/>
  </r>
  <r>
    <x v="24"/>
    <n v="0"/>
    <n v="0"/>
    <n v="0"/>
  </r>
  <r>
    <x v="25"/>
    <n v="0"/>
    <n v="0"/>
    <n v="0"/>
  </r>
  <r>
    <x v="26"/>
    <n v="0"/>
    <n v="0"/>
    <n v="0"/>
  </r>
  <r>
    <x v="27"/>
    <n v="0"/>
    <n v="0"/>
    <n v="0"/>
  </r>
  <r>
    <x v="28"/>
    <n v="0"/>
    <n v="0"/>
    <n v="0"/>
  </r>
  <r>
    <x v="29"/>
    <n v="0"/>
    <n v="0"/>
    <n v="0"/>
  </r>
  <r>
    <x v="30"/>
    <n v="0"/>
    <n v="0"/>
    <n v="0"/>
  </r>
  <r>
    <x v="31"/>
    <n v="0"/>
    <n v="0"/>
    <n v="0"/>
  </r>
  <r>
    <x v="32"/>
    <n v="0"/>
    <n v="0"/>
    <n v="0"/>
  </r>
  <r>
    <x v="33"/>
    <n v="0"/>
    <n v="0"/>
    <n v="0"/>
  </r>
  <r>
    <x v="34"/>
    <n v="0"/>
    <n v="0"/>
    <n v="0"/>
  </r>
  <r>
    <x v="35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x v="0"/>
    <n v="100000"/>
    <n v="0"/>
  </r>
  <r>
    <x v="1"/>
    <n v="100000"/>
    <n v="0"/>
  </r>
  <r>
    <x v="2"/>
    <n v="100000"/>
    <n v="20000"/>
  </r>
  <r>
    <x v="3"/>
    <n v="80000"/>
    <n v="0"/>
  </r>
  <r>
    <x v="4"/>
    <n v="80000"/>
    <n v="20000"/>
  </r>
  <r>
    <x v="5"/>
    <n v="60000"/>
    <n v="0"/>
  </r>
  <r>
    <x v="6"/>
    <n v="60000"/>
    <n v="20000"/>
  </r>
  <r>
    <x v="7"/>
    <n v="40000"/>
    <n v="0"/>
  </r>
  <r>
    <x v="8"/>
    <n v="40000"/>
    <n v="20000"/>
  </r>
  <r>
    <x v="9"/>
    <n v="20000"/>
    <n v="0"/>
  </r>
  <r>
    <x v="10"/>
    <n v="20000"/>
    <n v="20000"/>
  </r>
  <r>
    <x v="11"/>
    <n v="0"/>
    <n v="0"/>
  </r>
  <r>
    <x v="12"/>
    <n v="0"/>
    <n v="0"/>
  </r>
  <r>
    <x v="13"/>
    <n v="0"/>
    <n v="0"/>
  </r>
  <r>
    <x v="14"/>
    <n v="0"/>
    <n v="0"/>
  </r>
  <r>
    <x v="15"/>
    <n v="0"/>
    <n v="0"/>
  </r>
  <r>
    <x v="16"/>
    <n v="0"/>
    <n v="0"/>
  </r>
  <r>
    <x v="17"/>
    <n v="0"/>
    <n v="0"/>
  </r>
  <r>
    <x v="18"/>
    <n v="0"/>
    <n v="0"/>
  </r>
  <r>
    <x v="19"/>
    <n v="0"/>
    <n v="0"/>
  </r>
  <r>
    <x v="20"/>
    <n v="0"/>
    <n v="0"/>
  </r>
  <r>
    <x v="21"/>
    <n v="0"/>
    <n v="0"/>
  </r>
  <r>
    <x v="22"/>
    <n v="0"/>
    <n v="0"/>
  </r>
  <r>
    <x v="23"/>
    <n v="0"/>
    <n v="0"/>
  </r>
  <r>
    <x v="24"/>
    <n v="0"/>
    <n v="0"/>
  </r>
  <r>
    <x v="25"/>
    <n v="0"/>
    <n v="0"/>
  </r>
  <r>
    <x v="26"/>
    <n v="0"/>
    <n v="0"/>
  </r>
  <r>
    <x v="27"/>
    <n v="0"/>
    <n v="0"/>
  </r>
  <r>
    <x v="28"/>
    <n v="0"/>
    <n v="0"/>
  </r>
  <r>
    <x v="29"/>
    <n v="0"/>
    <n v="0"/>
  </r>
  <r>
    <x v="30"/>
    <n v="0"/>
    <n v="0"/>
  </r>
  <r>
    <x v="31"/>
    <n v="0"/>
    <n v="0"/>
  </r>
  <r>
    <x v="32"/>
    <n v="0"/>
    <n v="0"/>
  </r>
  <r>
    <x v="33"/>
    <n v="0"/>
    <n v="0"/>
  </r>
  <r>
    <x v="34"/>
    <n v="0"/>
    <n v="0"/>
  </r>
  <r>
    <x v="35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x v="0"/>
    <n v="0"/>
    <n v="0"/>
    <n v="0"/>
  </r>
  <r>
    <x v="1"/>
    <n v="0"/>
    <n v="0"/>
    <n v="0"/>
  </r>
  <r>
    <x v="2"/>
    <n v="20000"/>
    <n v="1"/>
    <n v="20000"/>
  </r>
  <r>
    <x v="3"/>
    <n v="0"/>
    <n v="0"/>
    <n v="0"/>
  </r>
  <r>
    <x v="4"/>
    <n v="20000"/>
    <n v="1"/>
    <n v="20000"/>
  </r>
  <r>
    <x v="5"/>
    <n v="0"/>
    <n v="0"/>
    <n v="0"/>
  </r>
  <r>
    <x v="6"/>
    <n v="20000"/>
    <n v="1"/>
    <n v="13949.874911596122"/>
  </r>
  <r>
    <x v="7"/>
    <n v="0"/>
    <n v="0"/>
    <n v="0"/>
  </r>
  <r>
    <x v="8"/>
    <n v="20000"/>
    <n v="1"/>
    <n v="0"/>
  </r>
  <r>
    <x v="9"/>
    <n v="0"/>
    <n v="0"/>
    <n v="0"/>
  </r>
  <r>
    <x v="10"/>
    <n v="20000"/>
    <n v="1"/>
    <n v="0"/>
  </r>
  <r>
    <x v="11"/>
    <n v="0"/>
    <n v="0"/>
    <n v="0"/>
  </r>
  <r>
    <x v="12"/>
    <n v="0"/>
    <n v="0"/>
    <n v="0"/>
  </r>
  <r>
    <x v="13"/>
    <n v="0"/>
    <n v="0"/>
    <n v="0"/>
  </r>
  <r>
    <x v="14"/>
    <n v="0"/>
    <n v="0"/>
    <n v="0"/>
  </r>
  <r>
    <x v="15"/>
    <n v="0"/>
    <n v="0"/>
    <n v="0"/>
  </r>
  <r>
    <x v="16"/>
    <n v="0"/>
    <n v="0"/>
    <n v="0"/>
  </r>
  <r>
    <x v="17"/>
    <n v="0"/>
    <n v="0"/>
    <n v="0"/>
  </r>
  <r>
    <x v="18"/>
    <n v="0"/>
    <n v="0"/>
    <n v="0"/>
  </r>
  <r>
    <x v="19"/>
    <n v="0"/>
    <n v="0"/>
    <n v="0"/>
  </r>
  <r>
    <x v="20"/>
    <n v="0"/>
    <n v="0"/>
    <n v="0"/>
  </r>
  <r>
    <x v="21"/>
    <n v="0"/>
    <n v="0"/>
    <n v="0"/>
  </r>
  <r>
    <x v="22"/>
    <n v="0"/>
    <n v="0"/>
    <n v="0"/>
  </r>
  <r>
    <x v="23"/>
    <n v="0"/>
    <n v="0"/>
    <n v="0"/>
  </r>
  <r>
    <x v="24"/>
    <n v="0"/>
    <n v="0"/>
    <n v="0"/>
  </r>
  <r>
    <x v="25"/>
    <n v="0"/>
    <n v="0"/>
    <n v="0"/>
  </r>
  <r>
    <x v="26"/>
    <n v="0"/>
    <n v="0"/>
    <n v="0"/>
  </r>
  <r>
    <x v="27"/>
    <n v="0"/>
    <n v="0"/>
    <n v="0"/>
  </r>
  <r>
    <x v="28"/>
    <n v="0"/>
    <n v="0"/>
    <n v="0"/>
  </r>
  <r>
    <x v="29"/>
    <n v="0"/>
    <n v="0"/>
    <n v="0"/>
  </r>
  <r>
    <x v="30"/>
    <n v="0"/>
    <n v="0"/>
    <n v="0"/>
  </r>
  <r>
    <x v="31"/>
    <n v="0"/>
    <n v="0"/>
    <n v="0"/>
  </r>
  <r>
    <x v="32"/>
    <n v="0"/>
    <n v="0"/>
    <n v="0"/>
  </r>
  <r>
    <x v="33"/>
    <n v="0"/>
    <n v="0"/>
    <n v="0"/>
  </r>
  <r>
    <x v="34"/>
    <n v="0"/>
    <n v="0"/>
    <n v="0"/>
  </r>
  <r>
    <x v="35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4A6E1A-9619-4877-B2F3-302C5F73E316}" name="PivotTable9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date">
  <location ref="B55:C61" firstHeaderRow="1" firstDataRow="1" firstDataCol="1"/>
  <pivotFields count="4">
    <pivotField axis="axisRow" numFmtId="14" showAll="0" measureFilter="1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numFmtId="164" showAll="0"/>
    <pivotField dataField="1" numFmtId="164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Proj. Disbursement" fld="3" baseField="0" baseItem="0" numFmtId="166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0" type="valueGreaterThan" evalOrder="-1" id="1" iMeasureFld="0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9441FF-776C-4775-A505-48F0F2C743AB}" name="PivotTable11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Date">
  <location ref="H55:J59" firstHeaderRow="0" firstDataRow="1" firstDataCol="1"/>
  <pivotFields count="4">
    <pivotField axis="axisRow" numFmtId="167" showAll="0" measureFilter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numFmtId="164" showAll="0"/>
    <pivotField dataField="1" numFmtId="9" showAll="0"/>
    <pivotField dataField="1" numFmtId="164" showAll="0"/>
  </pivotFields>
  <rowFields count="1">
    <field x="0"/>
  </rowFields>
  <rowItems count="4">
    <i>
      <x v="2"/>
    </i>
    <i>
      <x v="4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Repayment Schedule" fld="3" baseField="0" baseItem="0" numFmtId="44"/>
    <dataField name="Average of % to MF Loan" fld="2" subtotal="average" baseField="0" baseItem="0"/>
  </dataFields>
  <formats count="3">
    <format dxfId="3">
      <pivotArea outline="0" collapsedLevelsAreSubtotals="1" fieldPosition="0"/>
    </format>
    <format dxfId="2">
      <pivotArea collapsedLevelsAreSubtotals="1" fieldPosition="0">
        <references count="2">
          <reference field="4294967294" count="1" selected="0">
            <x v="1"/>
          </reference>
          <reference field="0" count="3">
            <x v="2"/>
            <x v="4"/>
            <x v="6"/>
          </reference>
        </references>
      </pivotArea>
    </format>
    <format dxfId="1">
      <pivotArea field="0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filters count="1">
    <filter fld="0" type="valueGreaterThan" evalOrder="-1" id="1" iMeasureFld="0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D317DB-8629-449D-AB32-245D09E4FADA}" name="PivotTable10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Date">
  <location ref="E55:F61" firstHeaderRow="1" firstDataRow="1" firstDataCol="1"/>
  <pivotFields count="3">
    <pivotField axis="axisRow" numFmtId="167" showAll="0" measureFilter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numFmtId="164" showAll="0"/>
    <pivotField dataField="1" numFmtId="164" showAll="0"/>
  </pivotFields>
  <rowFields count="1">
    <field x="0"/>
  </rowFields>
  <rowItems count="6">
    <i>
      <x v="2"/>
    </i>
    <i>
      <x v="4"/>
    </i>
    <i>
      <x v="6"/>
    </i>
    <i>
      <x v="8"/>
    </i>
    <i>
      <x v="10"/>
    </i>
    <i t="grand">
      <x/>
    </i>
  </rowItems>
  <colItems count="1">
    <i/>
  </colItems>
  <dataFields count="1">
    <dataField name="Projected Pay App" fld="2" baseField="0" baseItem="0" numFmtId="42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0" type="valueGreaterThan" evalOrder="-1" id="1" iMeasureFld="0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E099-B97A-4F7E-951F-663F2A274F16}">
  <sheetPr>
    <pageSetUpPr fitToPage="1"/>
  </sheetPr>
  <dimension ref="A1:R51"/>
  <sheetViews>
    <sheetView zoomScale="70" zoomScaleNormal="70" zoomScalePageLayoutView="80" workbookViewId="0">
      <selection activeCell="D5" sqref="D5"/>
    </sheetView>
  </sheetViews>
  <sheetFormatPr defaultColWidth="8.6640625" defaultRowHeight="13.2" x14ac:dyDescent="0.25"/>
  <cols>
    <col min="1" max="1" width="59.44140625" style="69" bestFit="1" customWidth="1"/>
    <col min="2" max="3" width="1.88671875" style="69" customWidth="1"/>
    <col min="4" max="15" width="24" style="71" customWidth="1"/>
    <col min="16" max="16" width="2.33203125" style="69" customWidth="1"/>
    <col min="17" max="17" width="20.6640625" style="71" bestFit="1" customWidth="1"/>
    <col min="18" max="16384" width="8.6640625" style="69"/>
  </cols>
  <sheetData>
    <row r="1" spans="1:18" ht="118.8" customHeight="1" x14ac:dyDescent="0.25">
      <c r="A1" s="107"/>
      <c r="B1" s="107"/>
      <c r="C1" s="107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</row>
    <row r="2" spans="1:18" ht="30" x14ac:dyDescent="0.5">
      <c r="A2" s="122" t="s">
        <v>69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8" ht="20.100000000000001" customHeight="1" thickBot="1" x14ac:dyDescent="0.45">
      <c r="A3" s="120" t="s">
        <v>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18" ht="20.100000000000001" customHeight="1" thickBot="1" x14ac:dyDescent="0.35">
      <c r="A4" s="80" t="s">
        <v>52</v>
      </c>
      <c r="B4" s="81"/>
      <c r="C4" s="81"/>
      <c r="D4" s="109">
        <v>1</v>
      </c>
      <c r="E4" s="109">
        <v>2</v>
      </c>
      <c r="F4" s="109">
        <v>3</v>
      </c>
      <c r="G4" s="109">
        <v>4</v>
      </c>
      <c r="H4" s="109">
        <v>5</v>
      </c>
      <c r="I4" s="109">
        <v>6</v>
      </c>
      <c r="J4" s="109">
        <v>7</v>
      </c>
      <c r="K4" s="109">
        <v>8</v>
      </c>
      <c r="L4" s="109">
        <v>9</v>
      </c>
      <c r="M4" s="109">
        <v>10</v>
      </c>
      <c r="N4" s="109">
        <v>11</v>
      </c>
      <c r="O4" s="109">
        <v>12</v>
      </c>
      <c r="P4" s="94"/>
      <c r="Q4" s="95" t="s">
        <v>13</v>
      </c>
    </row>
    <row r="5" spans="1:18" ht="20.100000000000001" customHeight="1" x14ac:dyDescent="0.3">
      <c r="A5" s="82" t="s">
        <v>39</v>
      </c>
      <c r="B5" s="83"/>
      <c r="C5" s="83"/>
      <c r="D5" s="74">
        <v>0</v>
      </c>
      <c r="E5" s="74">
        <v>0</v>
      </c>
      <c r="F5" s="74">
        <v>0</v>
      </c>
      <c r="G5" s="74">
        <v>0</v>
      </c>
      <c r="H5" s="74">
        <v>0</v>
      </c>
      <c r="I5" s="74">
        <v>0</v>
      </c>
      <c r="J5" s="74">
        <v>0</v>
      </c>
      <c r="K5" s="74">
        <v>0</v>
      </c>
      <c r="L5" s="74">
        <v>0</v>
      </c>
      <c r="M5" s="74">
        <v>0</v>
      </c>
      <c r="N5" s="74">
        <v>0</v>
      </c>
      <c r="O5" s="74">
        <v>0</v>
      </c>
      <c r="P5" s="89"/>
      <c r="Q5" s="92">
        <f>SUM(D5:O5)</f>
        <v>0</v>
      </c>
    </row>
    <row r="6" spans="1:18" ht="20.100000000000001" customHeight="1" x14ac:dyDescent="0.3">
      <c r="A6" s="82" t="s">
        <v>58</v>
      </c>
      <c r="B6" s="83"/>
      <c r="C6" s="83"/>
      <c r="D6" s="75">
        <v>0</v>
      </c>
      <c r="E6" s="75">
        <v>0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96">
        <v>0.1</v>
      </c>
      <c r="Q6" s="97"/>
      <c r="R6" s="73"/>
    </row>
    <row r="7" spans="1:18" ht="20.100000000000001" customHeight="1" thickBot="1" x14ac:dyDescent="0.35">
      <c r="A7" s="82" t="s">
        <v>38</v>
      </c>
      <c r="B7" s="83"/>
      <c r="C7" s="83"/>
      <c r="D7" s="110">
        <f>-(D6*D5)</f>
        <v>0</v>
      </c>
      <c r="E7" s="110">
        <f t="shared" ref="E7:P7" si="0">-(E6*E5)</f>
        <v>0</v>
      </c>
      <c r="F7" s="110">
        <f t="shared" si="0"/>
        <v>0</v>
      </c>
      <c r="G7" s="110">
        <f t="shared" si="0"/>
        <v>0</v>
      </c>
      <c r="H7" s="110">
        <f t="shared" si="0"/>
        <v>0</v>
      </c>
      <c r="I7" s="110">
        <f t="shared" si="0"/>
        <v>0</v>
      </c>
      <c r="J7" s="110">
        <f t="shared" si="0"/>
        <v>0</v>
      </c>
      <c r="K7" s="110">
        <f t="shared" si="0"/>
        <v>0</v>
      </c>
      <c r="L7" s="110">
        <f t="shared" si="0"/>
        <v>0</v>
      </c>
      <c r="M7" s="110">
        <f t="shared" si="0"/>
        <v>0</v>
      </c>
      <c r="N7" s="110">
        <f t="shared" si="0"/>
        <v>0</v>
      </c>
      <c r="O7" s="110">
        <f t="shared" si="0"/>
        <v>0</v>
      </c>
      <c r="P7" s="93">
        <f t="shared" si="0"/>
        <v>0</v>
      </c>
      <c r="Q7" s="98">
        <f>SUM(D7:O7)</f>
        <v>0</v>
      </c>
      <c r="R7" s="73"/>
    </row>
    <row r="8" spans="1:18" ht="20.100000000000001" customHeight="1" x14ac:dyDescent="0.3">
      <c r="A8" s="84" t="s">
        <v>63</v>
      </c>
      <c r="B8" s="83"/>
      <c r="C8" s="83"/>
      <c r="D8" s="111">
        <f>D5+D7</f>
        <v>0</v>
      </c>
      <c r="E8" s="111">
        <f t="shared" ref="E8:Q8" si="1">E5+E7</f>
        <v>0</v>
      </c>
      <c r="F8" s="111">
        <f t="shared" si="1"/>
        <v>0</v>
      </c>
      <c r="G8" s="111">
        <f t="shared" si="1"/>
        <v>0</v>
      </c>
      <c r="H8" s="111">
        <f t="shared" si="1"/>
        <v>0</v>
      </c>
      <c r="I8" s="111">
        <f t="shared" si="1"/>
        <v>0</v>
      </c>
      <c r="J8" s="111">
        <f t="shared" si="1"/>
        <v>0</v>
      </c>
      <c r="K8" s="111">
        <f t="shared" si="1"/>
        <v>0</v>
      </c>
      <c r="L8" s="111">
        <f t="shared" si="1"/>
        <v>0</v>
      </c>
      <c r="M8" s="111">
        <f t="shared" si="1"/>
        <v>0</v>
      </c>
      <c r="N8" s="111">
        <f t="shared" si="1"/>
        <v>0</v>
      </c>
      <c r="O8" s="111">
        <f t="shared" si="1"/>
        <v>0</v>
      </c>
      <c r="P8" s="99"/>
      <c r="Q8" s="114">
        <f t="shared" si="1"/>
        <v>0</v>
      </c>
    </row>
    <row r="9" spans="1:18" ht="20.100000000000001" customHeight="1" x14ac:dyDescent="0.3">
      <c r="A9" s="84"/>
      <c r="B9" s="85"/>
      <c r="C9" s="85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1"/>
    </row>
    <row r="10" spans="1:18" ht="20.100000000000001" customHeight="1" thickBot="1" x14ac:dyDescent="0.35">
      <c r="A10" s="84" t="s">
        <v>60</v>
      </c>
      <c r="B10" s="85"/>
      <c r="C10" s="85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1"/>
    </row>
    <row r="11" spans="1:18" ht="20.100000000000001" customHeight="1" x14ac:dyDescent="0.3">
      <c r="A11" s="86" t="s">
        <v>14</v>
      </c>
      <c r="B11" s="85"/>
      <c r="C11" s="85"/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102"/>
      <c r="Q11" s="92">
        <f t="shared" ref="Q11:Q17" si="2">SUM(D11:O11)</f>
        <v>0</v>
      </c>
    </row>
    <row r="12" spans="1:18" ht="20.100000000000001" customHeight="1" x14ac:dyDescent="0.3">
      <c r="A12" s="82" t="s">
        <v>15</v>
      </c>
      <c r="B12" s="83"/>
      <c r="C12" s="83"/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102"/>
      <c r="Q12" s="92">
        <f t="shared" si="2"/>
        <v>0</v>
      </c>
    </row>
    <row r="13" spans="1:18" ht="20.100000000000001" customHeight="1" x14ac:dyDescent="0.3">
      <c r="A13" s="82" t="s">
        <v>16</v>
      </c>
      <c r="B13" s="83"/>
      <c r="C13" s="83"/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102"/>
      <c r="Q13" s="92">
        <f t="shared" si="2"/>
        <v>0</v>
      </c>
    </row>
    <row r="14" spans="1:18" ht="20.100000000000001" customHeight="1" x14ac:dyDescent="0.3">
      <c r="A14" s="82" t="s">
        <v>11</v>
      </c>
      <c r="B14" s="83"/>
      <c r="C14" s="83"/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102"/>
      <c r="Q14" s="92">
        <f t="shared" si="2"/>
        <v>0</v>
      </c>
    </row>
    <row r="15" spans="1:18" ht="20.100000000000001" customHeight="1" x14ac:dyDescent="0.3">
      <c r="A15" s="82" t="s">
        <v>17</v>
      </c>
      <c r="B15" s="83"/>
      <c r="C15" s="83"/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102"/>
      <c r="Q15" s="92">
        <f t="shared" si="2"/>
        <v>0</v>
      </c>
    </row>
    <row r="16" spans="1:18" ht="20.100000000000001" customHeight="1" thickBot="1" x14ac:dyDescent="0.35">
      <c r="A16" s="82" t="s">
        <v>59</v>
      </c>
      <c r="B16" s="83"/>
      <c r="C16" s="83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102"/>
      <c r="Q16" s="98">
        <f t="shared" si="2"/>
        <v>0</v>
      </c>
    </row>
    <row r="17" spans="1:17" ht="20.100000000000001" customHeight="1" x14ac:dyDescent="0.3">
      <c r="A17" s="84" t="s">
        <v>40</v>
      </c>
      <c r="B17" s="83"/>
      <c r="C17" s="83"/>
      <c r="D17" s="112">
        <f>SUM(D11:D16)</f>
        <v>0</v>
      </c>
      <c r="E17" s="112">
        <f t="shared" ref="E17:O17" si="3">SUM(E11:E16)</f>
        <v>0</v>
      </c>
      <c r="F17" s="112">
        <f t="shared" si="3"/>
        <v>0</v>
      </c>
      <c r="G17" s="112">
        <f t="shared" si="3"/>
        <v>0</v>
      </c>
      <c r="H17" s="112">
        <f t="shared" si="3"/>
        <v>0</v>
      </c>
      <c r="I17" s="112">
        <f t="shared" si="3"/>
        <v>0</v>
      </c>
      <c r="J17" s="112">
        <f t="shared" si="3"/>
        <v>0</v>
      </c>
      <c r="K17" s="112">
        <f t="shared" si="3"/>
        <v>0</v>
      </c>
      <c r="L17" s="112">
        <f t="shared" si="3"/>
        <v>0</v>
      </c>
      <c r="M17" s="112">
        <f t="shared" si="3"/>
        <v>0</v>
      </c>
      <c r="N17" s="112">
        <f t="shared" si="3"/>
        <v>0</v>
      </c>
      <c r="O17" s="112">
        <f t="shared" si="3"/>
        <v>0</v>
      </c>
      <c r="P17" s="103"/>
      <c r="Q17" s="90">
        <f t="shared" si="2"/>
        <v>0</v>
      </c>
    </row>
    <row r="18" spans="1:17" ht="20.100000000000001" customHeight="1" x14ac:dyDescent="0.3">
      <c r="A18" s="84"/>
      <c r="B18" s="83"/>
      <c r="C18" s="83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89"/>
      <c r="Q18" s="92"/>
    </row>
    <row r="19" spans="1:17" ht="20.100000000000001" customHeight="1" x14ac:dyDescent="0.3">
      <c r="A19" s="87"/>
      <c r="B19" s="83"/>
      <c r="C19" s="83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72" t="s">
        <v>67</v>
      </c>
      <c r="P19" s="89"/>
      <c r="Q19" s="92">
        <f>Q5-Q17</f>
        <v>0</v>
      </c>
    </row>
    <row r="20" spans="1:17" ht="20.100000000000001" customHeight="1" x14ac:dyDescent="0.3">
      <c r="A20" s="84"/>
      <c r="B20" s="83"/>
      <c r="C20" s="83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72" t="s">
        <v>68</v>
      </c>
      <c r="P20" s="89"/>
      <c r="Q20" s="104">
        <f>IFERROR(Q19/Q5,0)</f>
        <v>0</v>
      </c>
    </row>
    <row r="21" spans="1:17" ht="20.100000000000001" customHeight="1" thickBot="1" x14ac:dyDescent="0.35">
      <c r="A21" s="84"/>
      <c r="B21" s="83"/>
      <c r="C21" s="83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89"/>
      <c r="Q21" s="92"/>
    </row>
    <row r="22" spans="1:17" ht="20.100000000000001" customHeight="1" thickBot="1" x14ac:dyDescent="0.35">
      <c r="A22" s="88" t="s">
        <v>45</v>
      </c>
      <c r="B22" s="81"/>
      <c r="C22" s="81"/>
      <c r="D22" s="109">
        <v>1</v>
      </c>
      <c r="E22" s="109">
        <v>2</v>
      </c>
      <c r="F22" s="109">
        <v>3</v>
      </c>
      <c r="G22" s="109">
        <v>4</v>
      </c>
      <c r="H22" s="109">
        <v>5</v>
      </c>
      <c r="I22" s="109">
        <v>6</v>
      </c>
      <c r="J22" s="109">
        <v>7</v>
      </c>
      <c r="K22" s="109">
        <v>8</v>
      </c>
      <c r="L22" s="109">
        <v>9</v>
      </c>
      <c r="M22" s="109">
        <v>10</v>
      </c>
      <c r="N22" s="109">
        <v>11</v>
      </c>
      <c r="O22" s="109">
        <v>12</v>
      </c>
      <c r="P22" s="105"/>
      <c r="Q22" s="106"/>
    </row>
    <row r="23" spans="1:17" ht="20.100000000000001" customHeight="1" x14ac:dyDescent="0.3">
      <c r="A23" s="57" t="s">
        <v>41</v>
      </c>
      <c r="B23" s="52"/>
      <c r="C23" s="52"/>
      <c r="D23" s="56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89"/>
      <c r="Q23" s="92"/>
    </row>
    <row r="24" spans="1:17" ht="20.100000000000001" customHeight="1" x14ac:dyDescent="0.3">
      <c r="A24" s="58" t="s">
        <v>61</v>
      </c>
      <c r="B24" s="52"/>
      <c r="C24" s="52"/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89"/>
      <c r="Q24" s="92">
        <f>SUM(D24:O24)</f>
        <v>0</v>
      </c>
    </row>
    <row r="25" spans="1:17" ht="20.100000000000001" customHeight="1" x14ac:dyDescent="0.3">
      <c r="A25" s="58" t="s">
        <v>70</v>
      </c>
      <c r="B25" s="52"/>
      <c r="C25" s="52"/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89"/>
      <c r="Q25" s="92">
        <f t="shared" ref="Q25:Q26" si="4">SUM(D25:O25)</f>
        <v>0</v>
      </c>
    </row>
    <row r="26" spans="1:17" ht="20.100000000000001" customHeight="1" thickBot="1" x14ac:dyDescent="0.35">
      <c r="A26" s="58" t="s">
        <v>62</v>
      </c>
      <c r="B26" s="52"/>
      <c r="C26" s="52"/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89"/>
      <c r="Q26" s="92">
        <f t="shared" si="4"/>
        <v>0</v>
      </c>
    </row>
    <row r="27" spans="1:17" ht="20.100000000000001" customHeight="1" x14ac:dyDescent="0.3">
      <c r="A27" s="50" t="s">
        <v>42</v>
      </c>
      <c r="B27" s="54"/>
      <c r="C27" s="54"/>
      <c r="D27" s="53">
        <f>SUM(D24:D26)</f>
        <v>0</v>
      </c>
      <c r="E27" s="53">
        <f>SUM(E24:E26)</f>
        <v>0</v>
      </c>
      <c r="F27" s="53">
        <f t="shared" ref="F27:O27" si="5">SUM(F24:F26)</f>
        <v>0</v>
      </c>
      <c r="G27" s="53">
        <f t="shared" si="5"/>
        <v>0</v>
      </c>
      <c r="H27" s="53">
        <f t="shared" si="5"/>
        <v>0</v>
      </c>
      <c r="I27" s="53">
        <f t="shared" si="5"/>
        <v>0</v>
      </c>
      <c r="J27" s="53">
        <f t="shared" si="5"/>
        <v>0</v>
      </c>
      <c r="K27" s="53">
        <f t="shared" si="5"/>
        <v>0</v>
      </c>
      <c r="L27" s="53">
        <f t="shared" si="5"/>
        <v>0</v>
      </c>
      <c r="M27" s="53">
        <f t="shared" si="5"/>
        <v>0</v>
      </c>
      <c r="N27" s="53">
        <f t="shared" si="5"/>
        <v>0</v>
      </c>
      <c r="O27" s="53">
        <f t="shared" si="5"/>
        <v>0</v>
      </c>
      <c r="P27" s="89"/>
      <c r="Q27" s="90">
        <f>SUM(D27:O27)</f>
        <v>0</v>
      </c>
    </row>
    <row r="28" spans="1:17" ht="20.100000000000001" customHeight="1" x14ac:dyDescent="0.3">
      <c r="A28" s="59"/>
      <c r="B28" s="54"/>
      <c r="C28" s="54"/>
      <c r="D28" s="54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89"/>
      <c r="Q28" s="92"/>
    </row>
    <row r="29" spans="1:17" ht="20.100000000000001" customHeight="1" x14ac:dyDescent="0.3">
      <c r="A29" s="60" t="s">
        <v>43</v>
      </c>
      <c r="B29" s="54"/>
      <c r="C29" s="54"/>
      <c r="D29" s="54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89"/>
      <c r="Q29" s="92"/>
    </row>
    <row r="30" spans="1:17" ht="20.100000000000001" customHeight="1" x14ac:dyDescent="0.3">
      <c r="A30" s="58" t="s">
        <v>66</v>
      </c>
      <c r="B30" s="52"/>
      <c r="C30" s="52"/>
      <c r="D30" s="76">
        <f>D17</f>
        <v>0</v>
      </c>
      <c r="E30" s="76">
        <f t="shared" ref="E30:O30" si="6">E17</f>
        <v>0</v>
      </c>
      <c r="F30" s="76">
        <f t="shared" si="6"/>
        <v>0</v>
      </c>
      <c r="G30" s="76">
        <f t="shared" si="6"/>
        <v>0</v>
      </c>
      <c r="H30" s="76">
        <f t="shared" si="6"/>
        <v>0</v>
      </c>
      <c r="I30" s="76">
        <f t="shared" si="6"/>
        <v>0</v>
      </c>
      <c r="J30" s="76">
        <f t="shared" si="6"/>
        <v>0</v>
      </c>
      <c r="K30" s="76">
        <f t="shared" si="6"/>
        <v>0</v>
      </c>
      <c r="L30" s="76">
        <f t="shared" si="6"/>
        <v>0</v>
      </c>
      <c r="M30" s="76">
        <f t="shared" si="6"/>
        <v>0</v>
      </c>
      <c r="N30" s="76">
        <f t="shared" si="6"/>
        <v>0</v>
      </c>
      <c r="O30" s="76">
        <f t="shared" si="6"/>
        <v>0</v>
      </c>
      <c r="P30" s="89"/>
      <c r="Q30" s="92">
        <f>SUM(D30:O30)</f>
        <v>0</v>
      </c>
    </row>
    <row r="31" spans="1:17" ht="20.100000000000001" customHeight="1" x14ac:dyDescent="0.3">
      <c r="A31" s="58" t="s">
        <v>64</v>
      </c>
      <c r="B31" s="52"/>
      <c r="C31" s="52"/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89"/>
      <c r="Q31" s="92">
        <f t="shared" ref="Q31:Q32" si="7">SUM(D31:O31)</f>
        <v>0</v>
      </c>
    </row>
    <row r="32" spans="1:17" ht="20.100000000000001" customHeight="1" thickBot="1" x14ac:dyDescent="0.35">
      <c r="A32" s="58" t="s">
        <v>65</v>
      </c>
      <c r="B32" s="55"/>
      <c r="C32" s="55"/>
      <c r="D32" s="70">
        <v>0</v>
      </c>
      <c r="E32" s="70">
        <v>0</v>
      </c>
      <c r="F32" s="70">
        <v>0</v>
      </c>
      <c r="G32" s="70">
        <v>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89"/>
      <c r="Q32" s="92">
        <f t="shared" si="7"/>
        <v>0</v>
      </c>
    </row>
    <row r="33" spans="1:17" ht="20.100000000000001" customHeight="1" x14ac:dyDescent="0.3">
      <c r="A33" s="50" t="s">
        <v>44</v>
      </c>
      <c r="B33" s="55"/>
      <c r="C33" s="55"/>
      <c r="D33" s="61">
        <f>SUM(D30:D32)</f>
        <v>0</v>
      </c>
      <c r="E33" s="61">
        <f t="shared" ref="E33:O33" si="8">SUM(E30:E32)</f>
        <v>0</v>
      </c>
      <c r="F33" s="61">
        <f t="shared" si="8"/>
        <v>0</v>
      </c>
      <c r="G33" s="61">
        <f t="shared" si="8"/>
        <v>0</v>
      </c>
      <c r="H33" s="61">
        <f t="shared" si="8"/>
        <v>0</v>
      </c>
      <c r="I33" s="61">
        <f t="shared" si="8"/>
        <v>0</v>
      </c>
      <c r="J33" s="61">
        <f t="shared" si="8"/>
        <v>0</v>
      </c>
      <c r="K33" s="61">
        <f t="shared" si="8"/>
        <v>0</v>
      </c>
      <c r="L33" s="61">
        <f t="shared" si="8"/>
        <v>0</v>
      </c>
      <c r="M33" s="61">
        <f t="shared" si="8"/>
        <v>0</v>
      </c>
      <c r="N33" s="61">
        <f t="shared" si="8"/>
        <v>0</v>
      </c>
      <c r="O33" s="61">
        <f t="shared" si="8"/>
        <v>0</v>
      </c>
      <c r="P33" s="89"/>
      <c r="Q33" s="90">
        <f>SUM(D33:O33)</f>
        <v>0</v>
      </c>
    </row>
    <row r="34" spans="1:17" ht="20.100000000000001" customHeight="1" x14ac:dyDescent="0.3">
      <c r="A34" s="59"/>
      <c r="B34" s="54"/>
      <c r="C34" s="54"/>
      <c r="D34" s="54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89"/>
      <c r="Q34" s="92"/>
    </row>
    <row r="35" spans="1:17" ht="20.100000000000001" customHeight="1" thickBot="1" x14ac:dyDescent="0.35">
      <c r="A35" s="51" t="s">
        <v>50</v>
      </c>
      <c r="B35" s="62"/>
      <c r="C35" s="62"/>
      <c r="D35" s="63">
        <f>D27-D33</f>
        <v>0</v>
      </c>
      <c r="E35" s="63">
        <f>E27-E33</f>
        <v>0</v>
      </c>
      <c r="F35" s="63">
        <f t="shared" ref="F35:O35" si="9">F27-F33</f>
        <v>0</v>
      </c>
      <c r="G35" s="63">
        <f t="shared" si="9"/>
        <v>0</v>
      </c>
      <c r="H35" s="63">
        <f t="shared" si="9"/>
        <v>0</v>
      </c>
      <c r="I35" s="63">
        <f t="shared" si="9"/>
        <v>0</v>
      </c>
      <c r="J35" s="63">
        <f t="shared" si="9"/>
        <v>0</v>
      </c>
      <c r="K35" s="63">
        <f t="shared" si="9"/>
        <v>0</v>
      </c>
      <c r="L35" s="63">
        <f t="shared" si="9"/>
        <v>0</v>
      </c>
      <c r="M35" s="63">
        <f t="shared" si="9"/>
        <v>0</v>
      </c>
      <c r="N35" s="63">
        <f t="shared" si="9"/>
        <v>0</v>
      </c>
      <c r="O35" s="63">
        <f t="shared" si="9"/>
        <v>0</v>
      </c>
      <c r="P35" s="93"/>
      <c r="Q35" s="63">
        <f>SUM(D35:O35)</f>
        <v>0</v>
      </c>
    </row>
    <row r="36" spans="1:17" ht="20.100000000000001" customHeight="1" x14ac:dyDescent="0.25"/>
    <row r="37" spans="1:17" s="73" customFormat="1" ht="16.2" x14ac:dyDescent="0.3">
      <c r="A37" s="78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Q37" s="77"/>
    </row>
    <row r="38" spans="1:17" s="73" customFormat="1" ht="16.2" x14ac:dyDescent="0.3">
      <c r="A38" s="78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Q38" s="77"/>
    </row>
    <row r="39" spans="1:17" s="73" customFormat="1" ht="16.2" x14ac:dyDescent="0.3">
      <c r="A39" s="79" t="s">
        <v>71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Q39" s="77"/>
    </row>
    <row r="40" spans="1:17" s="73" customFormat="1" ht="32.4" x14ac:dyDescent="0.3">
      <c r="A40" s="115" t="s">
        <v>72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Q40" s="77"/>
    </row>
    <row r="41" spans="1:17" s="73" customFormat="1" ht="48.6" x14ac:dyDescent="0.3">
      <c r="A41" s="113" t="s">
        <v>73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Q41" s="77"/>
    </row>
    <row r="42" spans="1:17" s="73" customFormat="1" ht="36" customHeight="1" x14ac:dyDescent="0.3">
      <c r="A42" s="113" t="s">
        <v>74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Q42" s="77"/>
    </row>
    <row r="43" spans="1:17" s="73" customFormat="1" ht="32.4" x14ac:dyDescent="0.3">
      <c r="A43" s="113" t="s">
        <v>75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Q43" s="77"/>
    </row>
    <row r="44" spans="1:17" s="73" customFormat="1" ht="32.25" customHeight="1" x14ac:dyDescent="0.25"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Q44" s="77"/>
    </row>
    <row r="45" spans="1:17" s="73" customFormat="1" x14ac:dyDescent="0.25"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Q45" s="77"/>
    </row>
    <row r="46" spans="1:17" s="73" customFormat="1" x14ac:dyDescent="0.25"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Q46" s="77"/>
    </row>
    <row r="47" spans="1:17" s="73" customFormat="1" x14ac:dyDescent="0.25"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Q47" s="77"/>
    </row>
    <row r="48" spans="1:17" s="73" customFormat="1" x14ac:dyDescent="0.25"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Q48" s="77"/>
    </row>
    <row r="49" spans="1:18" s="77" customFormat="1" x14ac:dyDescent="0.25">
      <c r="A49" s="73"/>
      <c r="B49" s="73"/>
      <c r="C49" s="73"/>
      <c r="P49" s="73"/>
      <c r="R49" s="73"/>
    </row>
    <row r="50" spans="1:18" s="73" customFormat="1" x14ac:dyDescent="0.25"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Q50" s="77"/>
    </row>
    <row r="51" spans="1:18" s="73" customFormat="1" x14ac:dyDescent="0.25"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Q51" s="77"/>
    </row>
  </sheetData>
  <sheetProtection algorithmName="SHA-512" hashValue="Zfq0zNjHweJkIR34irBcHWg/EuXPF7ftUikmNF/UtxgMqFTe/hYZXxuC7KgEs4eWHDNpyl6Hz/vE+EdQSc9h5A==" saltValue="Pq5KrGJ7O+9Pa835yu0LlA==" spinCount="100000" sheet="1" objects="1" scenarios="1" selectLockedCells="1"/>
  <protectedRanges>
    <protectedRange sqref="D22:D26 F22 H22 J22 L22 N22 E24:O26 D35:O35 D30:O33" name="Range1_1_3"/>
  </protectedRanges>
  <mergeCells count="5">
    <mergeCell ref="A3:Q3"/>
    <mergeCell ref="A2:Q2"/>
    <mergeCell ref="H1:I1"/>
    <mergeCell ref="D1:G1"/>
    <mergeCell ref="J1:Q1"/>
  </mergeCells>
  <conditionalFormatting sqref="D35">
    <cfRule type="cellIs" dxfId="54" priority="33" operator="greaterThan">
      <formula>0</formula>
    </cfRule>
    <cfRule type="cellIs" dxfId="53" priority="37" operator="lessThan">
      <formula>0</formula>
    </cfRule>
  </conditionalFormatting>
  <conditionalFormatting sqref="E35">
    <cfRule type="cellIs" dxfId="52" priority="23" operator="greaterThan">
      <formula>0</formula>
    </cfRule>
    <cfRule type="cellIs" dxfId="51" priority="24" operator="lessThan">
      <formula>0</formula>
    </cfRule>
  </conditionalFormatting>
  <conditionalFormatting sqref="F35">
    <cfRule type="cellIs" dxfId="50" priority="21" operator="greaterThan">
      <formula>0</formula>
    </cfRule>
    <cfRule type="cellIs" dxfId="49" priority="22" operator="lessThan">
      <formula>0</formula>
    </cfRule>
  </conditionalFormatting>
  <conditionalFormatting sqref="G35">
    <cfRule type="cellIs" dxfId="48" priority="19" operator="greaterThan">
      <formula>0</formula>
    </cfRule>
    <cfRule type="cellIs" dxfId="47" priority="20" operator="lessThan">
      <formula>0</formula>
    </cfRule>
  </conditionalFormatting>
  <conditionalFormatting sqref="H35">
    <cfRule type="cellIs" dxfId="46" priority="17" operator="greaterThan">
      <formula>0</formula>
    </cfRule>
    <cfRule type="cellIs" dxfId="45" priority="18" operator="lessThan">
      <formula>0</formula>
    </cfRule>
  </conditionalFormatting>
  <conditionalFormatting sqref="I35">
    <cfRule type="cellIs" dxfId="44" priority="15" operator="greaterThan">
      <formula>0</formula>
    </cfRule>
    <cfRule type="cellIs" dxfId="43" priority="16" operator="lessThan">
      <formula>0</formula>
    </cfRule>
  </conditionalFormatting>
  <conditionalFormatting sqref="J35">
    <cfRule type="cellIs" dxfId="42" priority="13" operator="greaterThan">
      <formula>0</formula>
    </cfRule>
    <cfRule type="cellIs" dxfId="41" priority="14" operator="lessThan">
      <formula>0</formula>
    </cfRule>
  </conditionalFormatting>
  <conditionalFormatting sqref="K35">
    <cfRule type="cellIs" dxfId="40" priority="11" operator="greaterThan">
      <formula>0</formula>
    </cfRule>
    <cfRule type="cellIs" dxfId="39" priority="12" operator="lessThan">
      <formula>0</formula>
    </cfRule>
  </conditionalFormatting>
  <conditionalFormatting sqref="L35">
    <cfRule type="cellIs" dxfId="38" priority="9" operator="greaterThan">
      <formula>0</formula>
    </cfRule>
    <cfRule type="cellIs" dxfId="37" priority="10" operator="lessThan">
      <formula>0</formula>
    </cfRule>
  </conditionalFormatting>
  <conditionalFormatting sqref="M35">
    <cfRule type="cellIs" dxfId="36" priority="7" operator="greaterThan">
      <formula>0</formula>
    </cfRule>
    <cfRule type="cellIs" dxfId="35" priority="8" operator="lessThan">
      <formula>0</formula>
    </cfRule>
  </conditionalFormatting>
  <conditionalFormatting sqref="N35">
    <cfRule type="cellIs" dxfId="34" priority="5" operator="greaterThan">
      <formula>0</formula>
    </cfRule>
    <cfRule type="cellIs" dxfId="33" priority="6" operator="lessThan">
      <formula>0</formula>
    </cfRule>
  </conditionalFormatting>
  <conditionalFormatting sqref="O35">
    <cfRule type="cellIs" dxfId="32" priority="3" operator="greaterThan">
      <formula>0</formula>
    </cfRule>
    <cfRule type="cellIs" dxfId="31" priority="4" operator="lessThan">
      <formula>0</formula>
    </cfRule>
  </conditionalFormatting>
  <conditionalFormatting sqref="Q35">
    <cfRule type="cellIs" dxfId="30" priority="1" operator="greaterThan">
      <formula>0</formula>
    </cfRule>
    <cfRule type="cellIs" dxfId="29" priority="2" operator="lessThan">
      <formula>0</formula>
    </cfRule>
  </conditionalFormatting>
  <pageMargins left="0.25" right="0.25" top="0.75" bottom="0.75" header="0.3" footer="0.3"/>
  <pageSetup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AE2A5-AC5E-4D8F-B9FA-C1EBA8F7750D}">
  <sheetPr>
    <pageSetUpPr fitToPage="1"/>
  </sheetPr>
  <dimension ref="A1:AP51"/>
  <sheetViews>
    <sheetView tabSelected="1" topLeftCell="D1" zoomScale="70" zoomScaleNormal="70" zoomScalePageLayoutView="80" workbookViewId="0">
      <pane ySplit="4" topLeftCell="A5" activePane="bottomLeft" state="frozen"/>
      <selection pane="bottomLeft" activeCell="D5" sqref="D5"/>
    </sheetView>
  </sheetViews>
  <sheetFormatPr defaultColWidth="8.6640625" defaultRowHeight="13.2" x14ac:dyDescent="0.25"/>
  <cols>
    <col min="1" max="1" width="59.44140625" style="69" bestFit="1" customWidth="1"/>
    <col min="2" max="3" width="1.88671875" style="69" customWidth="1"/>
    <col min="4" max="39" width="24" style="71" customWidth="1"/>
    <col min="40" max="40" width="2.33203125" style="69" customWidth="1"/>
    <col min="41" max="41" width="20.6640625" style="71" bestFit="1" customWidth="1"/>
    <col min="42" max="16384" width="8.6640625" style="69"/>
  </cols>
  <sheetData>
    <row r="1" spans="1:42" ht="133.80000000000001" customHeight="1" x14ac:dyDescent="0.25">
      <c r="A1" s="107"/>
      <c r="B1" s="107"/>
      <c r="C1" s="107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7"/>
      <c r="AO1" s="108"/>
    </row>
    <row r="2" spans="1:42" ht="140.4" customHeight="1" x14ac:dyDescent="0.5">
      <c r="A2" s="122" t="s">
        <v>69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</row>
    <row r="3" spans="1:42" ht="20.100000000000001" customHeight="1" thickBot="1" x14ac:dyDescent="0.45">
      <c r="A3" s="120" t="s">
        <v>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</row>
    <row r="4" spans="1:42" ht="20.100000000000001" customHeight="1" thickBot="1" x14ac:dyDescent="0.35">
      <c r="A4" s="80" t="s">
        <v>52</v>
      </c>
      <c r="B4" s="81"/>
      <c r="C4" s="81"/>
      <c r="D4" s="109">
        <v>1</v>
      </c>
      <c r="E4" s="109">
        <v>2</v>
      </c>
      <c r="F4" s="109">
        <v>3</v>
      </c>
      <c r="G4" s="109">
        <v>4</v>
      </c>
      <c r="H4" s="109">
        <v>5</v>
      </c>
      <c r="I4" s="109">
        <v>6</v>
      </c>
      <c r="J4" s="109">
        <v>7</v>
      </c>
      <c r="K4" s="109">
        <v>8</v>
      </c>
      <c r="L4" s="109">
        <v>9</v>
      </c>
      <c r="M4" s="109">
        <v>10</v>
      </c>
      <c r="N4" s="109">
        <v>11</v>
      </c>
      <c r="O4" s="109">
        <v>12</v>
      </c>
      <c r="P4" s="109">
        <v>13</v>
      </c>
      <c r="Q4" s="109">
        <v>14</v>
      </c>
      <c r="R4" s="109">
        <v>15</v>
      </c>
      <c r="S4" s="109">
        <v>16</v>
      </c>
      <c r="T4" s="109">
        <v>17</v>
      </c>
      <c r="U4" s="109">
        <v>18</v>
      </c>
      <c r="V4" s="109">
        <v>19</v>
      </c>
      <c r="W4" s="109">
        <v>20</v>
      </c>
      <c r="X4" s="109">
        <v>21</v>
      </c>
      <c r="Y4" s="109">
        <v>22</v>
      </c>
      <c r="Z4" s="109">
        <v>23</v>
      </c>
      <c r="AA4" s="109">
        <v>24</v>
      </c>
      <c r="AB4" s="109">
        <v>25</v>
      </c>
      <c r="AC4" s="109">
        <v>26</v>
      </c>
      <c r="AD4" s="109">
        <v>27</v>
      </c>
      <c r="AE4" s="109">
        <v>28</v>
      </c>
      <c r="AF4" s="109">
        <v>29</v>
      </c>
      <c r="AG4" s="109">
        <v>30</v>
      </c>
      <c r="AH4" s="109">
        <v>31</v>
      </c>
      <c r="AI4" s="109">
        <v>32</v>
      </c>
      <c r="AJ4" s="109">
        <v>33</v>
      </c>
      <c r="AK4" s="109">
        <v>34</v>
      </c>
      <c r="AL4" s="109">
        <v>35</v>
      </c>
      <c r="AM4" s="109">
        <v>36</v>
      </c>
      <c r="AN4" s="94"/>
      <c r="AO4" s="95" t="s">
        <v>13</v>
      </c>
    </row>
    <row r="5" spans="1:42" ht="20.100000000000001" customHeight="1" x14ac:dyDescent="0.3">
      <c r="A5" s="82" t="s">
        <v>39</v>
      </c>
      <c r="B5" s="83"/>
      <c r="C5" s="83"/>
      <c r="D5" s="74">
        <v>0</v>
      </c>
      <c r="E5" s="74">
        <v>0</v>
      </c>
      <c r="F5" s="74">
        <v>0</v>
      </c>
      <c r="G5" s="74">
        <v>0</v>
      </c>
      <c r="H5" s="74">
        <v>0</v>
      </c>
      <c r="I5" s="74">
        <v>0</v>
      </c>
      <c r="J5" s="74">
        <v>0</v>
      </c>
      <c r="K5" s="74">
        <v>0</v>
      </c>
      <c r="L5" s="74">
        <v>0</v>
      </c>
      <c r="M5" s="74">
        <v>0</v>
      </c>
      <c r="N5" s="74">
        <v>0</v>
      </c>
      <c r="O5" s="74">
        <v>0</v>
      </c>
      <c r="P5" s="74">
        <v>0</v>
      </c>
      <c r="Q5" s="74">
        <v>0</v>
      </c>
      <c r="R5" s="74">
        <v>0</v>
      </c>
      <c r="S5" s="74">
        <v>0</v>
      </c>
      <c r="T5" s="74">
        <v>0</v>
      </c>
      <c r="U5" s="74">
        <v>0</v>
      </c>
      <c r="V5" s="74">
        <v>0</v>
      </c>
      <c r="W5" s="74">
        <v>0</v>
      </c>
      <c r="X5" s="74">
        <v>0</v>
      </c>
      <c r="Y5" s="74">
        <v>0</v>
      </c>
      <c r="Z5" s="74">
        <v>0</v>
      </c>
      <c r="AA5" s="74">
        <v>0</v>
      </c>
      <c r="AB5" s="74">
        <v>0</v>
      </c>
      <c r="AC5" s="74">
        <v>0</v>
      </c>
      <c r="AD5" s="74">
        <v>0</v>
      </c>
      <c r="AE5" s="74">
        <v>0</v>
      </c>
      <c r="AF5" s="74">
        <v>0</v>
      </c>
      <c r="AG5" s="74">
        <v>0</v>
      </c>
      <c r="AH5" s="74">
        <v>0</v>
      </c>
      <c r="AI5" s="74">
        <v>0</v>
      </c>
      <c r="AJ5" s="74">
        <v>0</v>
      </c>
      <c r="AK5" s="74">
        <v>0</v>
      </c>
      <c r="AL5" s="74">
        <v>0</v>
      </c>
      <c r="AM5" s="74">
        <v>0</v>
      </c>
      <c r="AN5" s="89"/>
      <c r="AO5" s="92">
        <f>SUM(D5:AM5)</f>
        <v>0</v>
      </c>
    </row>
    <row r="6" spans="1:42" ht="20.100000000000001" customHeight="1" x14ac:dyDescent="0.3">
      <c r="A6" s="82" t="s">
        <v>58</v>
      </c>
      <c r="B6" s="83"/>
      <c r="C6" s="83"/>
      <c r="D6" s="75">
        <v>0</v>
      </c>
      <c r="E6" s="75">
        <v>0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  <c r="T6" s="75">
        <v>0</v>
      </c>
      <c r="U6" s="75">
        <v>0</v>
      </c>
      <c r="V6" s="75">
        <v>0</v>
      </c>
      <c r="W6" s="75">
        <v>0</v>
      </c>
      <c r="X6" s="75">
        <v>0</v>
      </c>
      <c r="Y6" s="75">
        <v>0</v>
      </c>
      <c r="Z6" s="75">
        <v>0</v>
      </c>
      <c r="AA6" s="75">
        <v>0</v>
      </c>
      <c r="AB6" s="75">
        <v>0</v>
      </c>
      <c r="AC6" s="75">
        <v>0</v>
      </c>
      <c r="AD6" s="75">
        <v>0</v>
      </c>
      <c r="AE6" s="75">
        <v>0</v>
      </c>
      <c r="AF6" s="75">
        <v>0</v>
      </c>
      <c r="AG6" s="75">
        <v>0</v>
      </c>
      <c r="AH6" s="75">
        <v>0</v>
      </c>
      <c r="AI6" s="75">
        <v>0</v>
      </c>
      <c r="AJ6" s="75">
        <v>0</v>
      </c>
      <c r="AK6" s="75">
        <v>0</v>
      </c>
      <c r="AL6" s="75">
        <v>0</v>
      </c>
      <c r="AM6" s="75">
        <v>0</v>
      </c>
      <c r="AN6" s="96">
        <v>0.1</v>
      </c>
      <c r="AO6" s="97"/>
      <c r="AP6" s="73"/>
    </row>
    <row r="7" spans="1:42" ht="20.100000000000001" customHeight="1" thickBot="1" x14ac:dyDescent="0.35">
      <c r="A7" s="82" t="s">
        <v>38</v>
      </c>
      <c r="B7" s="83"/>
      <c r="C7" s="83"/>
      <c r="D7" s="110">
        <f>-(D6*D5)</f>
        <v>0</v>
      </c>
      <c r="E7" s="110">
        <f t="shared" ref="E7:AM7" si="0">-(E6*E5)</f>
        <v>0</v>
      </c>
      <c r="F7" s="110">
        <f t="shared" si="0"/>
        <v>0</v>
      </c>
      <c r="G7" s="110">
        <f t="shared" si="0"/>
        <v>0</v>
      </c>
      <c r="H7" s="110">
        <f t="shared" si="0"/>
        <v>0</v>
      </c>
      <c r="I7" s="110">
        <f t="shared" si="0"/>
        <v>0</v>
      </c>
      <c r="J7" s="110">
        <f t="shared" si="0"/>
        <v>0</v>
      </c>
      <c r="K7" s="110">
        <f t="shared" si="0"/>
        <v>0</v>
      </c>
      <c r="L7" s="110">
        <f t="shared" si="0"/>
        <v>0</v>
      </c>
      <c r="M7" s="110">
        <f t="shared" si="0"/>
        <v>0</v>
      </c>
      <c r="N7" s="110">
        <f t="shared" si="0"/>
        <v>0</v>
      </c>
      <c r="O7" s="110">
        <f t="shared" si="0"/>
        <v>0</v>
      </c>
      <c r="P7" s="110">
        <f t="shared" si="0"/>
        <v>0</v>
      </c>
      <c r="Q7" s="110">
        <f t="shared" si="0"/>
        <v>0</v>
      </c>
      <c r="R7" s="110">
        <f t="shared" si="0"/>
        <v>0</v>
      </c>
      <c r="S7" s="110">
        <f t="shared" si="0"/>
        <v>0</v>
      </c>
      <c r="T7" s="110">
        <f t="shared" si="0"/>
        <v>0</v>
      </c>
      <c r="U7" s="110">
        <f t="shared" si="0"/>
        <v>0</v>
      </c>
      <c r="V7" s="110">
        <f t="shared" si="0"/>
        <v>0</v>
      </c>
      <c r="W7" s="110">
        <f t="shared" si="0"/>
        <v>0</v>
      </c>
      <c r="X7" s="110">
        <f t="shared" si="0"/>
        <v>0</v>
      </c>
      <c r="Y7" s="110">
        <f t="shared" si="0"/>
        <v>0</v>
      </c>
      <c r="Z7" s="110">
        <f t="shared" si="0"/>
        <v>0</v>
      </c>
      <c r="AA7" s="110">
        <f t="shared" si="0"/>
        <v>0</v>
      </c>
      <c r="AB7" s="110">
        <f t="shared" si="0"/>
        <v>0</v>
      </c>
      <c r="AC7" s="110">
        <f t="shared" si="0"/>
        <v>0</v>
      </c>
      <c r="AD7" s="110">
        <f t="shared" si="0"/>
        <v>0</v>
      </c>
      <c r="AE7" s="110">
        <f t="shared" si="0"/>
        <v>0</v>
      </c>
      <c r="AF7" s="110">
        <f t="shared" si="0"/>
        <v>0</v>
      </c>
      <c r="AG7" s="110">
        <f t="shared" si="0"/>
        <v>0</v>
      </c>
      <c r="AH7" s="110">
        <f t="shared" si="0"/>
        <v>0</v>
      </c>
      <c r="AI7" s="110">
        <f t="shared" si="0"/>
        <v>0</v>
      </c>
      <c r="AJ7" s="110">
        <f t="shared" si="0"/>
        <v>0</v>
      </c>
      <c r="AK7" s="110">
        <f t="shared" si="0"/>
        <v>0</v>
      </c>
      <c r="AL7" s="110">
        <f t="shared" si="0"/>
        <v>0</v>
      </c>
      <c r="AM7" s="110">
        <f t="shared" si="0"/>
        <v>0</v>
      </c>
      <c r="AN7" s="93">
        <f t="shared" ref="AN7" si="1">-(AN6*AN5)</f>
        <v>0</v>
      </c>
      <c r="AO7" s="98">
        <f>SUM(D7:AM7)</f>
        <v>0</v>
      </c>
      <c r="AP7" s="73"/>
    </row>
    <row r="8" spans="1:42" ht="20.100000000000001" customHeight="1" x14ac:dyDescent="0.3">
      <c r="A8" s="84" t="s">
        <v>63</v>
      </c>
      <c r="B8" s="83"/>
      <c r="C8" s="83"/>
      <c r="D8" s="111">
        <f>D5+D7</f>
        <v>0</v>
      </c>
      <c r="E8" s="111">
        <f t="shared" ref="E8:AM8" si="2">E5+E7</f>
        <v>0</v>
      </c>
      <c r="F8" s="111">
        <f t="shared" si="2"/>
        <v>0</v>
      </c>
      <c r="G8" s="111">
        <f t="shared" si="2"/>
        <v>0</v>
      </c>
      <c r="H8" s="111">
        <f t="shared" si="2"/>
        <v>0</v>
      </c>
      <c r="I8" s="111">
        <f t="shared" si="2"/>
        <v>0</v>
      </c>
      <c r="J8" s="111">
        <f t="shared" si="2"/>
        <v>0</v>
      </c>
      <c r="K8" s="111">
        <f t="shared" si="2"/>
        <v>0</v>
      </c>
      <c r="L8" s="111">
        <f t="shared" si="2"/>
        <v>0</v>
      </c>
      <c r="M8" s="111">
        <f t="shared" si="2"/>
        <v>0</v>
      </c>
      <c r="N8" s="111">
        <f t="shared" si="2"/>
        <v>0</v>
      </c>
      <c r="O8" s="111">
        <f t="shared" si="2"/>
        <v>0</v>
      </c>
      <c r="P8" s="111">
        <f t="shared" si="2"/>
        <v>0</v>
      </c>
      <c r="Q8" s="111">
        <f t="shared" si="2"/>
        <v>0</v>
      </c>
      <c r="R8" s="111">
        <f t="shared" si="2"/>
        <v>0</v>
      </c>
      <c r="S8" s="111">
        <f t="shared" si="2"/>
        <v>0</v>
      </c>
      <c r="T8" s="111">
        <f t="shared" si="2"/>
        <v>0</v>
      </c>
      <c r="U8" s="111">
        <f t="shared" si="2"/>
        <v>0</v>
      </c>
      <c r="V8" s="111">
        <f t="shared" si="2"/>
        <v>0</v>
      </c>
      <c r="W8" s="111">
        <f t="shared" si="2"/>
        <v>0</v>
      </c>
      <c r="X8" s="111">
        <f t="shared" si="2"/>
        <v>0</v>
      </c>
      <c r="Y8" s="111">
        <f t="shared" si="2"/>
        <v>0</v>
      </c>
      <c r="Z8" s="111">
        <f t="shared" si="2"/>
        <v>0</v>
      </c>
      <c r="AA8" s="111">
        <f t="shared" si="2"/>
        <v>0</v>
      </c>
      <c r="AB8" s="111">
        <f t="shared" si="2"/>
        <v>0</v>
      </c>
      <c r="AC8" s="111">
        <f t="shared" si="2"/>
        <v>0</v>
      </c>
      <c r="AD8" s="111">
        <f t="shared" si="2"/>
        <v>0</v>
      </c>
      <c r="AE8" s="111">
        <f t="shared" si="2"/>
        <v>0</v>
      </c>
      <c r="AF8" s="111">
        <f t="shared" si="2"/>
        <v>0</v>
      </c>
      <c r="AG8" s="111">
        <f t="shared" si="2"/>
        <v>0</v>
      </c>
      <c r="AH8" s="111">
        <f t="shared" si="2"/>
        <v>0</v>
      </c>
      <c r="AI8" s="111">
        <f t="shared" si="2"/>
        <v>0</v>
      </c>
      <c r="AJ8" s="111">
        <f t="shared" si="2"/>
        <v>0</v>
      </c>
      <c r="AK8" s="111">
        <f t="shared" si="2"/>
        <v>0</v>
      </c>
      <c r="AL8" s="111">
        <f t="shared" si="2"/>
        <v>0</v>
      </c>
      <c r="AM8" s="111">
        <f t="shared" si="2"/>
        <v>0</v>
      </c>
      <c r="AN8" s="99"/>
      <c r="AO8" s="114">
        <f>AO5+AO7</f>
        <v>0</v>
      </c>
    </row>
    <row r="9" spans="1:42" ht="20.100000000000001" customHeight="1" x14ac:dyDescent="0.3">
      <c r="A9" s="84"/>
      <c r="B9" s="85"/>
      <c r="C9" s="85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1"/>
    </row>
    <row r="10" spans="1:42" ht="20.100000000000001" customHeight="1" thickBot="1" x14ac:dyDescent="0.35">
      <c r="A10" s="84" t="s">
        <v>60</v>
      </c>
      <c r="B10" s="85"/>
      <c r="C10" s="85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1"/>
    </row>
    <row r="11" spans="1:42" ht="20.100000000000001" customHeight="1" x14ac:dyDescent="0.3">
      <c r="A11" s="86" t="s">
        <v>14</v>
      </c>
      <c r="B11" s="85"/>
      <c r="C11" s="85"/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4">
        <v>0</v>
      </c>
      <c r="AN11" s="102"/>
      <c r="AO11" s="92">
        <f t="shared" ref="AO11:AO17" si="3">SUM(D11:AM11)</f>
        <v>0</v>
      </c>
    </row>
    <row r="12" spans="1:42" ht="20.100000000000001" customHeight="1" x14ac:dyDescent="0.3">
      <c r="A12" s="82" t="s">
        <v>15</v>
      </c>
      <c r="B12" s="83"/>
      <c r="C12" s="83"/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4">
        <v>0</v>
      </c>
      <c r="AN12" s="102"/>
      <c r="AO12" s="92">
        <f t="shared" si="3"/>
        <v>0</v>
      </c>
    </row>
    <row r="13" spans="1:42" ht="20.100000000000001" customHeight="1" x14ac:dyDescent="0.3">
      <c r="A13" s="82" t="s">
        <v>16</v>
      </c>
      <c r="B13" s="83"/>
      <c r="C13" s="83"/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0</v>
      </c>
      <c r="AB13" s="74">
        <v>0</v>
      </c>
      <c r="AC13" s="74">
        <v>0</v>
      </c>
      <c r="AD13" s="74">
        <v>0</v>
      </c>
      <c r="AE13" s="74">
        <v>0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0</v>
      </c>
      <c r="AL13" s="74">
        <v>0</v>
      </c>
      <c r="AM13" s="74">
        <v>0</v>
      </c>
      <c r="AN13" s="102"/>
      <c r="AO13" s="92">
        <f t="shared" si="3"/>
        <v>0</v>
      </c>
    </row>
    <row r="14" spans="1:42" ht="20.100000000000001" customHeight="1" x14ac:dyDescent="0.3">
      <c r="A14" s="82" t="s">
        <v>11</v>
      </c>
      <c r="B14" s="83"/>
      <c r="C14" s="83"/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0</v>
      </c>
      <c r="Z14" s="74">
        <v>0</v>
      </c>
      <c r="AA14" s="74">
        <v>0</v>
      </c>
      <c r="AB14" s="74">
        <v>0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0</v>
      </c>
      <c r="AM14" s="74">
        <v>0</v>
      </c>
      <c r="AN14" s="102"/>
      <c r="AO14" s="92">
        <f t="shared" si="3"/>
        <v>0</v>
      </c>
    </row>
    <row r="15" spans="1:42" ht="20.100000000000001" customHeight="1" x14ac:dyDescent="0.3">
      <c r="A15" s="82" t="s">
        <v>17</v>
      </c>
      <c r="B15" s="83"/>
      <c r="C15" s="83"/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0</v>
      </c>
      <c r="Z15" s="74">
        <v>0</v>
      </c>
      <c r="AA15" s="74">
        <v>0</v>
      </c>
      <c r="AB15" s="74">
        <v>0</v>
      </c>
      <c r="AC15" s="74">
        <v>0</v>
      </c>
      <c r="AD15" s="74">
        <v>0</v>
      </c>
      <c r="AE15" s="74">
        <v>0</v>
      </c>
      <c r="AF15" s="74">
        <v>0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0</v>
      </c>
      <c r="AM15" s="74">
        <v>0</v>
      </c>
      <c r="AN15" s="102"/>
      <c r="AO15" s="92">
        <f t="shared" si="3"/>
        <v>0</v>
      </c>
    </row>
    <row r="16" spans="1:42" ht="20.100000000000001" customHeight="1" thickBot="1" x14ac:dyDescent="0.35">
      <c r="A16" s="82" t="s">
        <v>59</v>
      </c>
      <c r="B16" s="83"/>
      <c r="C16" s="83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70">
        <v>0</v>
      </c>
      <c r="AK16" s="70">
        <v>0</v>
      </c>
      <c r="AL16" s="70">
        <v>0</v>
      </c>
      <c r="AM16" s="70">
        <v>0</v>
      </c>
      <c r="AN16" s="102"/>
      <c r="AO16" s="98">
        <f t="shared" si="3"/>
        <v>0</v>
      </c>
    </row>
    <row r="17" spans="1:41" ht="20.100000000000001" customHeight="1" x14ac:dyDescent="0.3">
      <c r="A17" s="84" t="s">
        <v>40</v>
      </c>
      <c r="B17" s="83"/>
      <c r="C17" s="83"/>
      <c r="D17" s="112">
        <f>SUM(D11:D16)</f>
        <v>0</v>
      </c>
      <c r="E17" s="112">
        <f t="shared" ref="E17:AM17" si="4">SUM(E11:E16)</f>
        <v>0</v>
      </c>
      <c r="F17" s="112">
        <f t="shared" si="4"/>
        <v>0</v>
      </c>
      <c r="G17" s="112">
        <f t="shared" si="4"/>
        <v>0</v>
      </c>
      <c r="H17" s="112">
        <f t="shared" si="4"/>
        <v>0</v>
      </c>
      <c r="I17" s="112">
        <f t="shared" si="4"/>
        <v>0</v>
      </c>
      <c r="J17" s="112">
        <f t="shared" si="4"/>
        <v>0</v>
      </c>
      <c r="K17" s="112">
        <f t="shared" si="4"/>
        <v>0</v>
      </c>
      <c r="L17" s="112">
        <f t="shared" si="4"/>
        <v>0</v>
      </c>
      <c r="M17" s="112">
        <f t="shared" si="4"/>
        <v>0</v>
      </c>
      <c r="N17" s="112">
        <f t="shared" si="4"/>
        <v>0</v>
      </c>
      <c r="O17" s="112">
        <f t="shared" si="4"/>
        <v>0</v>
      </c>
      <c r="P17" s="112">
        <f t="shared" si="4"/>
        <v>0</v>
      </c>
      <c r="Q17" s="112">
        <f t="shared" si="4"/>
        <v>0</v>
      </c>
      <c r="R17" s="112">
        <f t="shared" si="4"/>
        <v>0</v>
      </c>
      <c r="S17" s="112">
        <f t="shared" si="4"/>
        <v>0</v>
      </c>
      <c r="T17" s="112">
        <f t="shared" si="4"/>
        <v>0</v>
      </c>
      <c r="U17" s="112">
        <f t="shared" si="4"/>
        <v>0</v>
      </c>
      <c r="V17" s="112">
        <f t="shared" si="4"/>
        <v>0</v>
      </c>
      <c r="W17" s="112">
        <f t="shared" si="4"/>
        <v>0</v>
      </c>
      <c r="X17" s="112">
        <f t="shared" si="4"/>
        <v>0</v>
      </c>
      <c r="Y17" s="112">
        <f t="shared" si="4"/>
        <v>0</v>
      </c>
      <c r="Z17" s="112">
        <f t="shared" si="4"/>
        <v>0</v>
      </c>
      <c r="AA17" s="112">
        <f t="shared" si="4"/>
        <v>0</v>
      </c>
      <c r="AB17" s="112">
        <f t="shared" si="4"/>
        <v>0</v>
      </c>
      <c r="AC17" s="112">
        <f t="shared" si="4"/>
        <v>0</v>
      </c>
      <c r="AD17" s="112">
        <f t="shared" si="4"/>
        <v>0</v>
      </c>
      <c r="AE17" s="112">
        <f t="shared" si="4"/>
        <v>0</v>
      </c>
      <c r="AF17" s="112">
        <f t="shared" si="4"/>
        <v>0</v>
      </c>
      <c r="AG17" s="112">
        <f t="shared" si="4"/>
        <v>0</v>
      </c>
      <c r="AH17" s="112">
        <f t="shared" si="4"/>
        <v>0</v>
      </c>
      <c r="AI17" s="112">
        <f t="shared" si="4"/>
        <v>0</v>
      </c>
      <c r="AJ17" s="112">
        <f t="shared" si="4"/>
        <v>0</v>
      </c>
      <c r="AK17" s="112">
        <f t="shared" si="4"/>
        <v>0</v>
      </c>
      <c r="AL17" s="112">
        <f t="shared" si="4"/>
        <v>0</v>
      </c>
      <c r="AM17" s="112">
        <f t="shared" si="4"/>
        <v>0</v>
      </c>
      <c r="AN17" s="103"/>
      <c r="AO17" s="90">
        <f t="shared" si="3"/>
        <v>0</v>
      </c>
    </row>
    <row r="18" spans="1:41" ht="20.100000000000001" customHeight="1" x14ac:dyDescent="0.3">
      <c r="A18" s="84"/>
      <c r="B18" s="83"/>
      <c r="C18" s="83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89"/>
      <c r="AO18" s="92"/>
    </row>
    <row r="19" spans="1:41" ht="20.100000000000001" customHeight="1" x14ac:dyDescent="0.3">
      <c r="A19" s="87"/>
      <c r="B19" s="83"/>
      <c r="C19" s="83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72" t="s">
        <v>67</v>
      </c>
      <c r="AN19" s="89"/>
      <c r="AO19" s="92">
        <f>AO5-AO17</f>
        <v>0</v>
      </c>
    </row>
    <row r="20" spans="1:41" ht="20.100000000000001" customHeight="1" x14ac:dyDescent="0.3">
      <c r="A20" s="84"/>
      <c r="B20" s="83"/>
      <c r="C20" s="83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72" t="s">
        <v>68</v>
      </c>
      <c r="AN20" s="89"/>
      <c r="AO20" s="104">
        <f>IFERROR(AO19/AO5,0)</f>
        <v>0</v>
      </c>
    </row>
    <row r="21" spans="1:41" ht="20.100000000000001" customHeight="1" thickBot="1" x14ac:dyDescent="0.35">
      <c r="A21" s="84"/>
      <c r="B21" s="83"/>
      <c r="C21" s="83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89"/>
      <c r="AO21" s="92"/>
    </row>
    <row r="22" spans="1:41" ht="20.100000000000001" customHeight="1" thickBot="1" x14ac:dyDescent="0.35">
      <c r="A22" s="88" t="s">
        <v>45</v>
      </c>
      <c r="B22" s="81"/>
      <c r="C22" s="81"/>
      <c r="D22" s="109">
        <v>1</v>
      </c>
      <c r="E22" s="109">
        <v>2</v>
      </c>
      <c r="F22" s="109">
        <v>3</v>
      </c>
      <c r="G22" s="109">
        <v>4</v>
      </c>
      <c r="H22" s="109">
        <v>5</v>
      </c>
      <c r="I22" s="109">
        <v>6</v>
      </c>
      <c r="J22" s="109">
        <v>7</v>
      </c>
      <c r="K22" s="109">
        <v>8</v>
      </c>
      <c r="L22" s="109">
        <v>9</v>
      </c>
      <c r="M22" s="109">
        <v>10</v>
      </c>
      <c r="N22" s="109">
        <v>11</v>
      </c>
      <c r="O22" s="109">
        <v>12</v>
      </c>
      <c r="P22" s="109">
        <v>13</v>
      </c>
      <c r="Q22" s="109">
        <v>14</v>
      </c>
      <c r="R22" s="109">
        <v>15</v>
      </c>
      <c r="S22" s="109">
        <v>16</v>
      </c>
      <c r="T22" s="109">
        <v>17</v>
      </c>
      <c r="U22" s="109">
        <v>18</v>
      </c>
      <c r="V22" s="109">
        <v>19</v>
      </c>
      <c r="W22" s="109">
        <v>20</v>
      </c>
      <c r="X22" s="109">
        <v>21</v>
      </c>
      <c r="Y22" s="109">
        <v>22</v>
      </c>
      <c r="Z22" s="109">
        <v>23</v>
      </c>
      <c r="AA22" s="109">
        <v>24</v>
      </c>
      <c r="AB22" s="109">
        <v>25</v>
      </c>
      <c r="AC22" s="109">
        <v>26</v>
      </c>
      <c r="AD22" s="109">
        <v>27</v>
      </c>
      <c r="AE22" s="109">
        <v>28</v>
      </c>
      <c r="AF22" s="109">
        <v>29</v>
      </c>
      <c r="AG22" s="109">
        <v>30</v>
      </c>
      <c r="AH22" s="109">
        <v>31</v>
      </c>
      <c r="AI22" s="109">
        <v>32</v>
      </c>
      <c r="AJ22" s="109">
        <v>33</v>
      </c>
      <c r="AK22" s="109">
        <v>34</v>
      </c>
      <c r="AL22" s="109">
        <v>35</v>
      </c>
      <c r="AM22" s="109">
        <v>36</v>
      </c>
      <c r="AN22" s="105"/>
      <c r="AO22" s="106"/>
    </row>
    <row r="23" spans="1:41" ht="20.100000000000001" customHeight="1" x14ac:dyDescent="0.3">
      <c r="A23" s="57" t="s">
        <v>41</v>
      </c>
      <c r="B23" s="52"/>
      <c r="C23" s="52"/>
      <c r="D23" s="56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89"/>
      <c r="AO23" s="92"/>
    </row>
    <row r="24" spans="1:41" ht="20.100000000000001" customHeight="1" x14ac:dyDescent="0.3">
      <c r="A24" s="58" t="s">
        <v>61</v>
      </c>
      <c r="B24" s="52"/>
      <c r="C24" s="52"/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76">
        <v>0</v>
      </c>
      <c r="V24" s="76">
        <v>0</v>
      </c>
      <c r="W24" s="76">
        <v>0</v>
      </c>
      <c r="X24" s="76">
        <v>0</v>
      </c>
      <c r="Y24" s="76">
        <v>0</v>
      </c>
      <c r="Z24" s="76">
        <v>0</v>
      </c>
      <c r="AA24" s="76">
        <v>0</v>
      </c>
      <c r="AB24" s="76">
        <v>0</v>
      </c>
      <c r="AC24" s="76">
        <v>0</v>
      </c>
      <c r="AD24" s="76">
        <v>0</v>
      </c>
      <c r="AE24" s="76">
        <v>0</v>
      </c>
      <c r="AF24" s="76">
        <v>0</v>
      </c>
      <c r="AG24" s="76">
        <v>0</v>
      </c>
      <c r="AH24" s="76">
        <v>0</v>
      </c>
      <c r="AI24" s="76">
        <v>0</v>
      </c>
      <c r="AJ24" s="76">
        <v>0</v>
      </c>
      <c r="AK24" s="76">
        <v>0</v>
      </c>
      <c r="AL24" s="76">
        <v>0</v>
      </c>
      <c r="AM24" s="76">
        <v>0</v>
      </c>
      <c r="AN24" s="89"/>
      <c r="AO24" s="92">
        <f>SUM(D24:AM24)</f>
        <v>0</v>
      </c>
    </row>
    <row r="25" spans="1:41" ht="20.100000000000001" customHeight="1" x14ac:dyDescent="0.3">
      <c r="A25" s="58" t="s">
        <v>70</v>
      </c>
      <c r="B25" s="52"/>
      <c r="C25" s="52"/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76">
        <v>0</v>
      </c>
      <c r="AB25" s="76">
        <v>0</v>
      </c>
      <c r="AC25" s="76">
        <v>0</v>
      </c>
      <c r="AD25" s="76">
        <v>0</v>
      </c>
      <c r="AE25" s="76">
        <v>0</v>
      </c>
      <c r="AF25" s="76">
        <v>0</v>
      </c>
      <c r="AG25" s="76">
        <v>0</v>
      </c>
      <c r="AH25" s="76">
        <v>0</v>
      </c>
      <c r="AI25" s="76">
        <v>0</v>
      </c>
      <c r="AJ25" s="76">
        <v>0</v>
      </c>
      <c r="AK25" s="76">
        <v>0</v>
      </c>
      <c r="AL25" s="76">
        <v>0</v>
      </c>
      <c r="AM25" s="76">
        <v>0</v>
      </c>
      <c r="AN25" s="89"/>
      <c r="AO25" s="92">
        <f>SUM(D25:AM25)</f>
        <v>0</v>
      </c>
    </row>
    <row r="26" spans="1:41" ht="20.100000000000001" customHeight="1" thickBot="1" x14ac:dyDescent="0.35">
      <c r="A26" s="58" t="s">
        <v>62</v>
      </c>
      <c r="B26" s="52"/>
      <c r="C26" s="52"/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0</v>
      </c>
      <c r="S26" s="70">
        <v>0</v>
      </c>
      <c r="T26" s="70">
        <v>0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70">
        <v>0</v>
      </c>
      <c r="AK26" s="70">
        <v>0</v>
      </c>
      <c r="AL26" s="70">
        <v>0</v>
      </c>
      <c r="AM26" s="70">
        <v>0</v>
      </c>
      <c r="AN26" s="89"/>
      <c r="AO26" s="92">
        <f>SUM(D26:AM26)</f>
        <v>0</v>
      </c>
    </row>
    <row r="27" spans="1:41" ht="20.100000000000001" customHeight="1" x14ac:dyDescent="0.3">
      <c r="A27" s="50" t="s">
        <v>42</v>
      </c>
      <c r="B27" s="54"/>
      <c r="C27" s="54"/>
      <c r="D27" s="53">
        <f>SUM(D24:D26)</f>
        <v>0</v>
      </c>
      <c r="E27" s="53">
        <f t="shared" ref="E27:AM27" si="5">SUM(E24:E26)</f>
        <v>0</v>
      </c>
      <c r="F27" s="53">
        <f t="shared" si="5"/>
        <v>0</v>
      </c>
      <c r="G27" s="53">
        <f t="shared" si="5"/>
        <v>0</v>
      </c>
      <c r="H27" s="53">
        <f t="shared" si="5"/>
        <v>0</v>
      </c>
      <c r="I27" s="53">
        <f t="shared" si="5"/>
        <v>0</v>
      </c>
      <c r="J27" s="53">
        <f t="shared" si="5"/>
        <v>0</v>
      </c>
      <c r="K27" s="53">
        <f t="shared" si="5"/>
        <v>0</v>
      </c>
      <c r="L27" s="53">
        <f t="shared" si="5"/>
        <v>0</v>
      </c>
      <c r="M27" s="53">
        <f t="shared" si="5"/>
        <v>0</v>
      </c>
      <c r="N27" s="53">
        <f t="shared" si="5"/>
        <v>0</v>
      </c>
      <c r="O27" s="53">
        <f t="shared" si="5"/>
        <v>0</v>
      </c>
      <c r="P27" s="53">
        <f t="shared" si="5"/>
        <v>0</v>
      </c>
      <c r="Q27" s="53">
        <f t="shared" si="5"/>
        <v>0</v>
      </c>
      <c r="R27" s="53">
        <f t="shared" si="5"/>
        <v>0</v>
      </c>
      <c r="S27" s="53">
        <f t="shared" si="5"/>
        <v>0</v>
      </c>
      <c r="T27" s="53">
        <f t="shared" si="5"/>
        <v>0</v>
      </c>
      <c r="U27" s="53">
        <f t="shared" si="5"/>
        <v>0</v>
      </c>
      <c r="V27" s="53">
        <f t="shared" si="5"/>
        <v>0</v>
      </c>
      <c r="W27" s="53">
        <f t="shared" si="5"/>
        <v>0</v>
      </c>
      <c r="X27" s="53">
        <f t="shared" si="5"/>
        <v>0</v>
      </c>
      <c r="Y27" s="53">
        <f t="shared" si="5"/>
        <v>0</v>
      </c>
      <c r="Z27" s="53">
        <f t="shared" si="5"/>
        <v>0</v>
      </c>
      <c r="AA27" s="53">
        <f t="shared" si="5"/>
        <v>0</v>
      </c>
      <c r="AB27" s="53">
        <f t="shared" si="5"/>
        <v>0</v>
      </c>
      <c r="AC27" s="53">
        <f t="shared" si="5"/>
        <v>0</v>
      </c>
      <c r="AD27" s="53">
        <f t="shared" si="5"/>
        <v>0</v>
      </c>
      <c r="AE27" s="53">
        <f t="shared" si="5"/>
        <v>0</v>
      </c>
      <c r="AF27" s="53">
        <f t="shared" si="5"/>
        <v>0</v>
      </c>
      <c r="AG27" s="53">
        <f t="shared" si="5"/>
        <v>0</v>
      </c>
      <c r="AH27" s="53">
        <f t="shared" si="5"/>
        <v>0</v>
      </c>
      <c r="AI27" s="53">
        <f t="shared" si="5"/>
        <v>0</v>
      </c>
      <c r="AJ27" s="53">
        <f t="shared" si="5"/>
        <v>0</v>
      </c>
      <c r="AK27" s="53">
        <f t="shared" si="5"/>
        <v>0</v>
      </c>
      <c r="AL27" s="53">
        <f t="shared" si="5"/>
        <v>0</v>
      </c>
      <c r="AM27" s="53">
        <f t="shared" si="5"/>
        <v>0</v>
      </c>
      <c r="AN27" s="89"/>
      <c r="AO27" s="90">
        <f>SUM(D27:AM27)</f>
        <v>0</v>
      </c>
    </row>
    <row r="28" spans="1:41" ht="20.100000000000001" customHeight="1" x14ac:dyDescent="0.3">
      <c r="A28" s="59"/>
      <c r="B28" s="54"/>
      <c r="C28" s="54"/>
      <c r="D28" s="54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89"/>
      <c r="AO28" s="92"/>
    </row>
    <row r="29" spans="1:41" ht="20.100000000000001" customHeight="1" x14ac:dyDescent="0.3">
      <c r="A29" s="60" t="s">
        <v>43</v>
      </c>
      <c r="B29" s="54"/>
      <c r="C29" s="54"/>
      <c r="D29" s="54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89"/>
      <c r="AO29" s="92"/>
    </row>
    <row r="30" spans="1:41" ht="20.100000000000001" customHeight="1" x14ac:dyDescent="0.3">
      <c r="A30" s="58" t="s">
        <v>66</v>
      </c>
      <c r="B30" s="52"/>
      <c r="C30" s="52"/>
      <c r="D30" s="76">
        <f>D17</f>
        <v>0</v>
      </c>
      <c r="E30" s="76">
        <f t="shared" ref="E30:AM31" si="6">E17</f>
        <v>0</v>
      </c>
      <c r="F30" s="76">
        <f t="shared" si="6"/>
        <v>0</v>
      </c>
      <c r="G30" s="76">
        <f t="shared" si="6"/>
        <v>0</v>
      </c>
      <c r="H30" s="76">
        <f t="shared" si="6"/>
        <v>0</v>
      </c>
      <c r="I30" s="76">
        <f t="shared" si="6"/>
        <v>0</v>
      </c>
      <c r="J30" s="76">
        <f t="shared" si="6"/>
        <v>0</v>
      </c>
      <c r="K30" s="76">
        <f t="shared" si="6"/>
        <v>0</v>
      </c>
      <c r="L30" s="76">
        <f t="shared" si="6"/>
        <v>0</v>
      </c>
      <c r="M30" s="76">
        <f t="shared" si="6"/>
        <v>0</v>
      </c>
      <c r="N30" s="76">
        <f t="shared" si="6"/>
        <v>0</v>
      </c>
      <c r="O30" s="76">
        <f t="shared" si="6"/>
        <v>0</v>
      </c>
      <c r="P30" s="76">
        <f t="shared" si="6"/>
        <v>0</v>
      </c>
      <c r="Q30" s="76">
        <f t="shared" si="6"/>
        <v>0</v>
      </c>
      <c r="R30" s="76">
        <f t="shared" si="6"/>
        <v>0</v>
      </c>
      <c r="S30" s="76">
        <f t="shared" si="6"/>
        <v>0</v>
      </c>
      <c r="T30" s="76">
        <f t="shared" si="6"/>
        <v>0</v>
      </c>
      <c r="U30" s="76">
        <f t="shared" si="6"/>
        <v>0</v>
      </c>
      <c r="V30" s="76">
        <f t="shared" si="6"/>
        <v>0</v>
      </c>
      <c r="W30" s="76">
        <f t="shared" si="6"/>
        <v>0</v>
      </c>
      <c r="X30" s="76">
        <f t="shared" si="6"/>
        <v>0</v>
      </c>
      <c r="Y30" s="76">
        <f t="shared" si="6"/>
        <v>0</v>
      </c>
      <c r="Z30" s="76">
        <f t="shared" si="6"/>
        <v>0</v>
      </c>
      <c r="AA30" s="76">
        <f t="shared" si="6"/>
        <v>0</v>
      </c>
      <c r="AB30" s="76">
        <f t="shared" si="6"/>
        <v>0</v>
      </c>
      <c r="AC30" s="76">
        <f t="shared" si="6"/>
        <v>0</v>
      </c>
      <c r="AD30" s="76">
        <f t="shared" si="6"/>
        <v>0</v>
      </c>
      <c r="AE30" s="76">
        <f t="shared" si="6"/>
        <v>0</v>
      </c>
      <c r="AF30" s="76">
        <f t="shared" si="6"/>
        <v>0</v>
      </c>
      <c r="AG30" s="76">
        <f t="shared" si="6"/>
        <v>0</v>
      </c>
      <c r="AH30" s="76">
        <f t="shared" si="6"/>
        <v>0</v>
      </c>
      <c r="AI30" s="76">
        <f t="shared" si="6"/>
        <v>0</v>
      </c>
      <c r="AJ30" s="76">
        <f t="shared" si="6"/>
        <v>0</v>
      </c>
      <c r="AK30" s="76">
        <f t="shared" si="6"/>
        <v>0</v>
      </c>
      <c r="AL30" s="76">
        <f t="shared" si="6"/>
        <v>0</v>
      </c>
      <c r="AM30" s="76">
        <f t="shared" si="6"/>
        <v>0</v>
      </c>
      <c r="AN30" s="89"/>
      <c r="AO30" s="92">
        <f>SUM(D30:AM30)</f>
        <v>0</v>
      </c>
    </row>
    <row r="31" spans="1:41" ht="20.100000000000001" customHeight="1" x14ac:dyDescent="0.3">
      <c r="A31" s="58" t="s">
        <v>64</v>
      </c>
      <c r="B31" s="52"/>
      <c r="C31" s="52"/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f t="shared" si="6"/>
        <v>0</v>
      </c>
      <c r="O31" s="76">
        <f t="shared" si="6"/>
        <v>0</v>
      </c>
      <c r="P31" s="76">
        <f t="shared" si="6"/>
        <v>0</v>
      </c>
      <c r="Q31" s="76">
        <f t="shared" si="6"/>
        <v>0</v>
      </c>
      <c r="R31" s="76">
        <f t="shared" si="6"/>
        <v>0</v>
      </c>
      <c r="S31" s="76">
        <f t="shared" si="6"/>
        <v>0</v>
      </c>
      <c r="T31" s="76">
        <f t="shared" si="6"/>
        <v>0</v>
      </c>
      <c r="U31" s="76">
        <f t="shared" si="6"/>
        <v>0</v>
      </c>
      <c r="V31" s="76">
        <f t="shared" si="6"/>
        <v>0</v>
      </c>
      <c r="W31" s="76">
        <f t="shared" si="6"/>
        <v>0</v>
      </c>
      <c r="X31" s="76">
        <f t="shared" si="6"/>
        <v>0</v>
      </c>
      <c r="Y31" s="76">
        <f t="shared" si="6"/>
        <v>0</v>
      </c>
      <c r="Z31" s="76">
        <f t="shared" si="6"/>
        <v>0</v>
      </c>
      <c r="AA31" s="76">
        <f t="shared" si="6"/>
        <v>0</v>
      </c>
      <c r="AB31" s="76">
        <f t="shared" si="6"/>
        <v>0</v>
      </c>
      <c r="AC31" s="76">
        <f t="shared" si="6"/>
        <v>0</v>
      </c>
      <c r="AD31" s="76">
        <f t="shared" si="6"/>
        <v>0</v>
      </c>
      <c r="AE31" s="76">
        <f t="shared" si="6"/>
        <v>0</v>
      </c>
      <c r="AF31" s="76">
        <f t="shared" si="6"/>
        <v>0</v>
      </c>
      <c r="AG31" s="76">
        <f t="shared" si="6"/>
        <v>0</v>
      </c>
      <c r="AH31" s="76">
        <f t="shared" si="6"/>
        <v>0</v>
      </c>
      <c r="AI31" s="76">
        <f t="shared" si="6"/>
        <v>0</v>
      </c>
      <c r="AJ31" s="76">
        <f t="shared" si="6"/>
        <v>0</v>
      </c>
      <c r="AK31" s="76">
        <f t="shared" si="6"/>
        <v>0</v>
      </c>
      <c r="AL31" s="76">
        <f t="shared" si="6"/>
        <v>0</v>
      </c>
      <c r="AM31" s="76">
        <f t="shared" si="6"/>
        <v>0</v>
      </c>
      <c r="AN31" s="89"/>
      <c r="AO31" s="92">
        <f>SUM(D31:AM31)</f>
        <v>0</v>
      </c>
    </row>
    <row r="32" spans="1:41" ht="20.100000000000001" customHeight="1" thickBot="1" x14ac:dyDescent="0.35">
      <c r="A32" s="58" t="s">
        <v>65</v>
      </c>
      <c r="B32" s="55"/>
      <c r="C32" s="55"/>
      <c r="D32" s="70">
        <v>0</v>
      </c>
      <c r="E32" s="70">
        <v>0</v>
      </c>
      <c r="F32" s="70">
        <v>0</v>
      </c>
      <c r="G32" s="70">
        <v>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  <c r="T32" s="70">
        <v>0</v>
      </c>
      <c r="U32" s="70">
        <v>0</v>
      </c>
      <c r="V32" s="70">
        <v>0</v>
      </c>
      <c r="W32" s="70">
        <v>0</v>
      </c>
      <c r="X32" s="70">
        <v>0</v>
      </c>
      <c r="Y32" s="70">
        <v>0</v>
      </c>
      <c r="Z32" s="70">
        <v>0</v>
      </c>
      <c r="AA32" s="70">
        <v>0</v>
      </c>
      <c r="AB32" s="70">
        <v>0</v>
      </c>
      <c r="AC32" s="70">
        <v>0</v>
      </c>
      <c r="AD32" s="70">
        <v>0</v>
      </c>
      <c r="AE32" s="70">
        <v>0</v>
      </c>
      <c r="AF32" s="70">
        <v>0</v>
      </c>
      <c r="AG32" s="70">
        <v>0</v>
      </c>
      <c r="AH32" s="70">
        <v>0</v>
      </c>
      <c r="AI32" s="70">
        <v>0</v>
      </c>
      <c r="AJ32" s="70">
        <v>0</v>
      </c>
      <c r="AK32" s="70">
        <v>0</v>
      </c>
      <c r="AL32" s="70">
        <v>0</v>
      </c>
      <c r="AM32" s="70">
        <v>0</v>
      </c>
      <c r="AN32" s="89"/>
      <c r="AO32" s="92">
        <f>SUM(D32:AM32)</f>
        <v>0</v>
      </c>
    </row>
    <row r="33" spans="1:41" ht="20.100000000000001" customHeight="1" x14ac:dyDescent="0.3">
      <c r="A33" s="50" t="s">
        <v>44</v>
      </c>
      <c r="B33" s="55"/>
      <c r="C33" s="55"/>
      <c r="D33" s="61">
        <f>SUM(D30:D32)</f>
        <v>0</v>
      </c>
      <c r="E33" s="61">
        <f t="shared" ref="E33:AM33" si="7">SUM(E30:E32)</f>
        <v>0</v>
      </c>
      <c r="F33" s="61">
        <f t="shared" si="7"/>
        <v>0</v>
      </c>
      <c r="G33" s="61">
        <f t="shared" si="7"/>
        <v>0</v>
      </c>
      <c r="H33" s="61">
        <f t="shared" si="7"/>
        <v>0</v>
      </c>
      <c r="I33" s="61">
        <f t="shared" si="7"/>
        <v>0</v>
      </c>
      <c r="J33" s="61">
        <f t="shared" si="7"/>
        <v>0</v>
      </c>
      <c r="K33" s="61">
        <f t="shared" si="7"/>
        <v>0</v>
      </c>
      <c r="L33" s="61">
        <f t="shared" si="7"/>
        <v>0</v>
      </c>
      <c r="M33" s="61">
        <f t="shared" si="7"/>
        <v>0</v>
      </c>
      <c r="N33" s="61">
        <f t="shared" si="7"/>
        <v>0</v>
      </c>
      <c r="O33" s="61">
        <f t="shared" si="7"/>
        <v>0</v>
      </c>
      <c r="P33" s="61">
        <f t="shared" si="7"/>
        <v>0</v>
      </c>
      <c r="Q33" s="61">
        <f t="shared" si="7"/>
        <v>0</v>
      </c>
      <c r="R33" s="61">
        <f t="shared" si="7"/>
        <v>0</v>
      </c>
      <c r="S33" s="61">
        <f t="shared" si="7"/>
        <v>0</v>
      </c>
      <c r="T33" s="61">
        <f t="shared" si="7"/>
        <v>0</v>
      </c>
      <c r="U33" s="61">
        <f t="shared" si="7"/>
        <v>0</v>
      </c>
      <c r="V33" s="61">
        <f t="shared" si="7"/>
        <v>0</v>
      </c>
      <c r="W33" s="61">
        <f t="shared" si="7"/>
        <v>0</v>
      </c>
      <c r="X33" s="61">
        <f t="shared" si="7"/>
        <v>0</v>
      </c>
      <c r="Y33" s="61">
        <f t="shared" si="7"/>
        <v>0</v>
      </c>
      <c r="Z33" s="61">
        <f t="shared" si="7"/>
        <v>0</v>
      </c>
      <c r="AA33" s="61">
        <f t="shared" si="7"/>
        <v>0</v>
      </c>
      <c r="AB33" s="61">
        <f t="shared" si="7"/>
        <v>0</v>
      </c>
      <c r="AC33" s="61">
        <f t="shared" si="7"/>
        <v>0</v>
      </c>
      <c r="AD33" s="61">
        <f t="shared" si="7"/>
        <v>0</v>
      </c>
      <c r="AE33" s="61">
        <f t="shared" si="7"/>
        <v>0</v>
      </c>
      <c r="AF33" s="61">
        <f t="shared" si="7"/>
        <v>0</v>
      </c>
      <c r="AG33" s="61">
        <f t="shared" si="7"/>
        <v>0</v>
      </c>
      <c r="AH33" s="61">
        <f t="shared" si="7"/>
        <v>0</v>
      </c>
      <c r="AI33" s="61">
        <f t="shared" si="7"/>
        <v>0</v>
      </c>
      <c r="AJ33" s="61">
        <f t="shared" si="7"/>
        <v>0</v>
      </c>
      <c r="AK33" s="61">
        <f t="shared" si="7"/>
        <v>0</v>
      </c>
      <c r="AL33" s="61">
        <f t="shared" si="7"/>
        <v>0</v>
      </c>
      <c r="AM33" s="61">
        <f t="shared" si="7"/>
        <v>0</v>
      </c>
      <c r="AN33" s="89"/>
      <c r="AO33" s="90">
        <f>SUM(D33:AM33)</f>
        <v>0</v>
      </c>
    </row>
    <row r="34" spans="1:41" ht="20.100000000000001" customHeight="1" x14ac:dyDescent="0.3">
      <c r="A34" s="59"/>
      <c r="B34" s="54"/>
      <c r="C34" s="54"/>
      <c r="D34" s="54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89"/>
      <c r="AO34" s="92"/>
    </row>
    <row r="35" spans="1:41" ht="20.100000000000001" customHeight="1" thickBot="1" x14ac:dyDescent="0.35">
      <c r="A35" s="51" t="s">
        <v>50</v>
      </c>
      <c r="B35" s="62"/>
      <c r="C35" s="62"/>
      <c r="D35" s="63">
        <f>D27-D33</f>
        <v>0</v>
      </c>
      <c r="E35" s="63">
        <f>E27-E33</f>
        <v>0</v>
      </c>
      <c r="F35" s="63">
        <f t="shared" ref="F35:AM35" si="8">F27-F33</f>
        <v>0</v>
      </c>
      <c r="G35" s="63">
        <f t="shared" si="8"/>
        <v>0</v>
      </c>
      <c r="H35" s="63">
        <f t="shared" si="8"/>
        <v>0</v>
      </c>
      <c r="I35" s="63">
        <f t="shared" si="8"/>
        <v>0</v>
      </c>
      <c r="J35" s="63">
        <f t="shared" si="8"/>
        <v>0</v>
      </c>
      <c r="K35" s="63">
        <f t="shared" si="8"/>
        <v>0</v>
      </c>
      <c r="L35" s="63">
        <f t="shared" si="8"/>
        <v>0</v>
      </c>
      <c r="M35" s="63">
        <f t="shared" si="8"/>
        <v>0</v>
      </c>
      <c r="N35" s="63">
        <f t="shared" si="8"/>
        <v>0</v>
      </c>
      <c r="O35" s="63">
        <f t="shared" si="8"/>
        <v>0</v>
      </c>
      <c r="P35" s="63">
        <f t="shared" si="8"/>
        <v>0</v>
      </c>
      <c r="Q35" s="63">
        <f t="shared" si="8"/>
        <v>0</v>
      </c>
      <c r="R35" s="63">
        <f t="shared" si="8"/>
        <v>0</v>
      </c>
      <c r="S35" s="63">
        <f t="shared" si="8"/>
        <v>0</v>
      </c>
      <c r="T35" s="63">
        <f t="shared" si="8"/>
        <v>0</v>
      </c>
      <c r="U35" s="63">
        <f t="shared" si="8"/>
        <v>0</v>
      </c>
      <c r="V35" s="63">
        <f t="shared" si="8"/>
        <v>0</v>
      </c>
      <c r="W35" s="63">
        <f t="shared" si="8"/>
        <v>0</v>
      </c>
      <c r="X35" s="63">
        <f t="shared" si="8"/>
        <v>0</v>
      </c>
      <c r="Y35" s="63">
        <f t="shared" si="8"/>
        <v>0</v>
      </c>
      <c r="Z35" s="63">
        <f t="shared" si="8"/>
        <v>0</v>
      </c>
      <c r="AA35" s="63">
        <f t="shared" si="8"/>
        <v>0</v>
      </c>
      <c r="AB35" s="63">
        <f t="shared" si="8"/>
        <v>0</v>
      </c>
      <c r="AC35" s="63">
        <f t="shared" si="8"/>
        <v>0</v>
      </c>
      <c r="AD35" s="63">
        <f t="shared" si="8"/>
        <v>0</v>
      </c>
      <c r="AE35" s="63">
        <f t="shared" si="8"/>
        <v>0</v>
      </c>
      <c r="AF35" s="63">
        <f t="shared" si="8"/>
        <v>0</v>
      </c>
      <c r="AG35" s="63">
        <f t="shared" si="8"/>
        <v>0</v>
      </c>
      <c r="AH35" s="63">
        <f t="shared" si="8"/>
        <v>0</v>
      </c>
      <c r="AI35" s="63">
        <f t="shared" si="8"/>
        <v>0</v>
      </c>
      <c r="AJ35" s="63">
        <f t="shared" si="8"/>
        <v>0</v>
      </c>
      <c r="AK35" s="63">
        <f t="shared" si="8"/>
        <v>0</v>
      </c>
      <c r="AL35" s="63">
        <f t="shared" si="8"/>
        <v>0</v>
      </c>
      <c r="AM35" s="63">
        <f t="shared" si="8"/>
        <v>0</v>
      </c>
      <c r="AN35" s="93"/>
      <c r="AO35" s="63">
        <f>SUM(D35:AM35)</f>
        <v>0</v>
      </c>
    </row>
    <row r="36" spans="1:41" ht="20.100000000000001" customHeight="1" x14ac:dyDescent="0.25">
      <c r="A36" s="107"/>
      <c r="B36" s="107"/>
      <c r="C36" s="107"/>
    </row>
    <row r="37" spans="1:41" s="73" customFormat="1" ht="16.2" x14ac:dyDescent="0.3">
      <c r="A37" s="83"/>
      <c r="B37" s="116"/>
      <c r="C37" s="11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O37" s="77"/>
    </row>
    <row r="38" spans="1:41" s="73" customFormat="1" ht="16.2" x14ac:dyDescent="0.3">
      <c r="A38" s="83"/>
      <c r="B38" s="116"/>
      <c r="C38" s="116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O38" s="77"/>
    </row>
    <row r="39" spans="1:41" s="73" customFormat="1" ht="16.2" x14ac:dyDescent="0.3">
      <c r="A39" s="117" t="s">
        <v>71</v>
      </c>
      <c r="B39" s="116"/>
      <c r="C39" s="11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O39" s="77"/>
    </row>
    <row r="40" spans="1:41" s="73" customFormat="1" ht="32.4" x14ac:dyDescent="0.3">
      <c r="A40" s="118" t="s">
        <v>72</v>
      </c>
      <c r="B40" s="116"/>
      <c r="C40" s="11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O40" s="77"/>
    </row>
    <row r="41" spans="1:41" s="73" customFormat="1" ht="48.6" x14ac:dyDescent="0.3">
      <c r="A41" s="119" t="s">
        <v>73</v>
      </c>
      <c r="B41" s="116"/>
      <c r="C41" s="116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O41" s="77"/>
    </row>
    <row r="42" spans="1:41" s="73" customFormat="1" ht="36" customHeight="1" x14ac:dyDescent="0.3">
      <c r="A42" s="119" t="s">
        <v>74</v>
      </c>
      <c r="B42" s="116"/>
      <c r="C42" s="11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O42" s="77"/>
    </row>
    <row r="43" spans="1:41" s="73" customFormat="1" ht="32.4" x14ac:dyDescent="0.3">
      <c r="A43" s="119" t="s">
        <v>75</v>
      </c>
      <c r="B43" s="116"/>
      <c r="C43" s="116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O43" s="77"/>
    </row>
    <row r="44" spans="1:41" s="73" customFormat="1" ht="32.25" customHeight="1" x14ac:dyDescent="0.25">
      <c r="A44" s="116"/>
      <c r="B44" s="116"/>
      <c r="C44" s="116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O44" s="77"/>
    </row>
    <row r="45" spans="1:41" s="73" customFormat="1" x14ac:dyDescent="0.25"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O45" s="77"/>
    </row>
    <row r="46" spans="1:41" s="73" customFormat="1" x14ac:dyDescent="0.25"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O46" s="77"/>
    </row>
    <row r="47" spans="1:41" s="73" customFormat="1" x14ac:dyDescent="0.25"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O47" s="77"/>
    </row>
    <row r="48" spans="1:41" s="73" customFormat="1" x14ac:dyDescent="0.25"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O48" s="77"/>
    </row>
    <row r="49" spans="1:42" s="77" customFormat="1" x14ac:dyDescent="0.25">
      <c r="A49" s="73"/>
      <c r="B49" s="73"/>
      <c r="C49" s="73"/>
      <c r="AN49" s="73"/>
      <c r="AP49" s="73"/>
    </row>
    <row r="50" spans="1:42" s="73" customFormat="1" x14ac:dyDescent="0.25"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O50" s="77"/>
    </row>
    <row r="51" spans="1:42" s="73" customFormat="1" x14ac:dyDescent="0.25"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O51" s="77"/>
    </row>
  </sheetData>
  <sheetProtection algorithmName="SHA-512" hashValue="GxypF1655Mozw2PwLn3Zl/Wz5dMlXcaML7ymAJmIodDUYReP55YBqhtDY0ZazxPRHD09P8ga9XYBjpJ9uqFh1Q==" saltValue="NwfiQ01tkjS2lbjgMT8a/g==" spinCount="100000" sheet="1" objects="1" scenarios="1" selectLockedCells="1"/>
  <protectedRanges>
    <protectedRange sqref="D22:D24 F22 H22 J22 L22 N22 P22 R22 T22 V22 X22 Z22 AB22 AD22 AF22 AH22 AJ22 AL22 E24:AM24 D25:AM26 D30:AM33 D35:AM35" name="Range1_1_3"/>
  </protectedRanges>
  <mergeCells count="2">
    <mergeCell ref="A2:AO2"/>
    <mergeCell ref="A3:AO3"/>
  </mergeCells>
  <conditionalFormatting sqref="D35">
    <cfRule type="cellIs" dxfId="28" priority="27" operator="greaterThan">
      <formula>0</formula>
    </cfRule>
    <cfRule type="cellIs" dxfId="27" priority="28" operator="lessThan">
      <formula>0</formula>
    </cfRule>
  </conditionalFormatting>
  <conditionalFormatting sqref="E35">
    <cfRule type="cellIs" dxfId="26" priority="25" operator="greaterThan">
      <formula>0</formula>
    </cfRule>
    <cfRule type="cellIs" dxfId="25" priority="26" operator="lessThan">
      <formula>0</formula>
    </cfRule>
  </conditionalFormatting>
  <conditionalFormatting sqref="F35">
    <cfRule type="cellIs" dxfId="24" priority="23" operator="greaterThan">
      <formula>0</formula>
    </cfRule>
    <cfRule type="cellIs" dxfId="23" priority="24" operator="lessThan">
      <formula>0</formula>
    </cfRule>
  </conditionalFormatting>
  <conditionalFormatting sqref="G35">
    <cfRule type="cellIs" dxfId="22" priority="21" operator="greaterThan">
      <formula>0</formula>
    </cfRule>
    <cfRule type="cellIs" dxfId="21" priority="22" operator="lessThan">
      <formula>0</formula>
    </cfRule>
  </conditionalFormatting>
  <conditionalFormatting sqref="H35">
    <cfRule type="cellIs" dxfId="20" priority="19" operator="greaterThan">
      <formula>0</formula>
    </cfRule>
    <cfRule type="cellIs" dxfId="19" priority="20" operator="lessThan">
      <formula>0</formula>
    </cfRule>
  </conditionalFormatting>
  <conditionalFormatting sqref="I35">
    <cfRule type="cellIs" dxfId="18" priority="17" operator="greaterThan">
      <formula>0</formula>
    </cfRule>
    <cfRule type="cellIs" dxfId="17" priority="18" operator="lessThan">
      <formula>0</formula>
    </cfRule>
  </conditionalFormatting>
  <conditionalFormatting sqref="J35">
    <cfRule type="cellIs" dxfId="16" priority="15" operator="greaterThan">
      <formula>0</formula>
    </cfRule>
    <cfRule type="cellIs" dxfId="15" priority="16" operator="lessThan">
      <formula>0</formula>
    </cfRule>
  </conditionalFormatting>
  <conditionalFormatting sqref="K35">
    <cfRule type="cellIs" dxfId="14" priority="13" operator="greaterThan">
      <formula>0</formula>
    </cfRule>
    <cfRule type="cellIs" dxfId="13" priority="14" operator="lessThan">
      <formula>0</formula>
    </cfRule>
  </conditionalFormatting>
  <conditionalFormatting sqref="L35">
    <cfRule type="cellIs" dxfId="12" priority="11" operator="greaterThan">
      <formula>0</formula>
    </cfRule>
    <cfRule type="cellIs" dxfId="11" priority="12" operator="lessThan">
      <formula>0</formula>
    </cfRule>
  </conditionalFormatting>
  <conditionalFormatting sqref="M35">
    <cfRule type="cellIs" dxfId="10" priority="9" operator="greaterThan">
      <formula>0</formula>
    </cfRule>
    <cfRule type="cellIs" dxfId="9" priority="10" operator="lessThan">
      <formula>0</formula>
    </cfRule>
  </conditionalFormatting>
  <conditionalFormatting sqref="N35:AM35">
    <cfRule type="cellIs" dxfId="8" priority="7" operator="greaterThan">
      <formula>0</formula>
    </cfRule>
    <cfRule type="cellIs" dxfId="7" priority="8" operator="lessThan">
      <formula>0</formula>
    </cfRule>
  </conditionalFormatting>
  <conditionalFormatting sqref="AO35">
    <cfRule type="cellIs" dxfId="6" priority="1" operator="greaterThan">
      <formula>0</formula>
    </cfRule>
    <cfRule type="cellIs" dxfId="5" priority="2" operator="lessThan">
      <formula>0</formula>
    </cfRule>
  </conditionalFormatting>
  <pageMargins left="0.25" right="0.25" top="0.75" bottom="0.75" header="0.3" footer="0.3"/>
  <pageSetup scal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85ABF-F7BC-4122-BE57-ACC04895CDB7}">
  <sheetPr codeName="Sheet10"/>
  <dimension ref="B1:X124"/>
  <sheetViews>
    <sheetView workbookViewId="0">
      <selection activeCell="C39" sqref="C39"/>
    </sheetView>
  </sheetViews>
  <sheetFormatPr defaultColWidth="10.5546875" defaultRowHeight="13.2" x14ac:dyDescent="0.25"/>
  <cols>
    <col min="1" max="1" width="2.6640625" style="3" bestFit="1" customWidth="1"/>
    <col min="2" max="2" width="11.6640625" style="3" bestFit="1" customWidth="1"/>
    <col min="3" max="3" width="18.44140625" style="3" bestFit="1" customWidth="1"/>
    <col min="4" max="4" width="12.33203125" style="3" customWidth="1"/>
    <col min="5" max="5" width="11.6640625" style="3" bestFit="1" customWidth="1"/>
    <col min="6" max="6" width="18.33203125" style="3" bestFit="1" customWidth="1"/>
    <col min="7" max="7" width="11.44140625" style="3" customWidth="1"/>
    <col min="8" max="8" width="11.6640625" style="3" bestFit="1" customWidth="1"/>
    <col min="9" max="9" width="20.6640625" style="3" bestFit="1" customWidth="1"/>
    <col min="10" max="10" width="24" style="3" bestFit="1" customWidth="1"/>
    <col min="11" max="11" width="7.33203125" style="3" bestFit="1" customWidth="1"/>
    <col min="12" max="12" width="8.33203125" style="3" bestFit="1" customWidth="1"/>
    <col min="13" max="13" width="14.33203125" style="3" bestFit="1" customWidth="1"/>
    <col min="14" max="14" width="11.44140625" style="3" customWidth="1"/>
    <col min="15" max="15" width="14.5546875" style="3" bestFit="1" customWidth="1"/>
    <col min="16" max="16" width="13.44140625" style="3" bestFit="1" customWidth="1"/>
    <col min="17" max="17" width="18.33203125" style="3" bestFit="1" customWidth="1"/>
    <col min="18" max="18" width="7.6640625" style="3" bestFit="1" customWidth="1"/>
    <col min="19" max="19" width="10.6640625" style="3" bestFit="1" customWidth="1"/>
    <col min="20" max="20" width="9.44140625" style="3" bestFit="1" customWidth="1"/>
    <col min="21" max="21" width="9.33203125" style="3" bestFit="1" customWidth="1"/>
    <col min="22" max="22" width="2.44140625" style="3" customWidth="1"/>
    <col min="23" max="24" width="2.33203125" style="3" customWidth="1"/>
    <col min="25" max="16384" width="10.5546875" style="3"/>
  </cols>
  <sheetData>
    <row r="1" spans="2:24" x14ac:dyDescent="0.25">
      <c r="B1" s="10" t="s">
        <v>19</v>
      </c>
      <c r="D1" s="11" t="e">
        <f>SUM(E12:E47)</f>
        <v>#REF!</v>
      </c>
    </row>
    <row r="3" spans="2:24" x14ac:dyDescent="0.25">
      <c r="B3" s="1" t="s">
        <v>20</v>
      </c>
      <c r="D3" s="13" t="e">
        <f>F48</f>
        <v>#REF!</v>
      </c>
      <c r="F3" s="10" t="s">
        <v>21</v>
      </c>
      <c r="G3" s="14" t="e">
        <f>D5/D1</f>
        <v>#REF!</v>
      </c>
    </row>
    <row r="4" spans="2:24" x14ac:dyDescent="0.25">
      <c r="B4" s="1" t="s">
        <v>22</v>
      </c>
      <c r="D4" s="15" t="e">
        <f>L48</f>
        <v>#REF!</v>
      </c>
      <c r="F4" s="10" t="s">
        <v>24</v>
      </c>
      <c r="G4" s="14" t="e">
        <f>+D5/D1*12/COUNTIF(C12:C23,"&gt;0")</f>
        <v>#REF!</v>
      </c>
    </row>
    <row r="5" spans="2:24" x14ac:dyDescent="0.25">
      <c r="B5" s="10" t="s">
        <v>23</v>
      </c>
      <c r="D5" s="11" t="e">
        <f>SUM(D3:D4)</f>
        <v>#REF!</v>
      </c>
    </row>
    <row r="7" spans="2:24" x14ac:dyDescent="0.25">
      <c r="B7" s="10" t="s">
        <v>49</v>
      </c>
      <c r="D7" s="17" t="e">
        <f>MAX(C12:C23)</f>
        <v>#REF!</v>
      </c>
    </row>
    <row r="8" spans="2:24" ht="13.8" thickBot="1" x14ac:dyDescent="0.3">
      <c r="F8" s="20"/>
      <c r="X8" s="2"/>
    </row>
    <row r="9" spans="2:24" ht="16.2" thickBot="1" x14ac:dyDescent="0.35">
      <c r="B9" s="124" t="s">
        <v>25</v>
      </c>
      <c r="C9" s="125"/>
      <c r="D9" s="125"/>
      <c r="E9" s="125"/>
      <c r="F9" s="125"/>
      <c r="G9" s="125"/>
      <c r="H9" s="126"/>
      <c r="J9" s="124" t="s">
        <v>26</v>
      </c>
      <c r="K9" s="125"/>
      <c r="L9" s="125"/>
      <c r="M9" s="126"/>
      <c r="O9" s="127" t="s">
        <v>27</v>
      </c>
      <c r="P9" s="128"/>
      <c r="Q9" s="129"/>
      <c r="S9" s="127" t="s">
        <v>12</v>
      </c>
      <c r="T9" s="128"/>
      <c r="U9" s="128"/>
      <c r="V9" s="129"/>
      <c r="X9" s="2"/>
    </row>
    <row r="10" spans="2:24" x14ac:dyDescent="0.25">
      <c r="B10" s="7"/>
      <c r="C10" s="2"/>
      <c r="D10" s="2"/>
      <c r="E10" s="2"/>
      <c r="F10" s="41">
        <v>5.5E-2</v>
      </c>
      <c r="G10" s="16"/>
      <c r="H10" s="31"/>
      <c r="I10" s="16"/>
      <c r="J10" s="7"/>
      <c r="K10" s="41">
        <v>4.7500000000000001E-2</v>
      </c>
      <c r="L10" s="2"/>
      <c r="M10" s="5"/>
      <c r="O10" s="7"/>
      <c r="P10" s="2"/>
      <c r="Q10" s="5"/>
      <c r="S10" s="7"/>
      <c r="T10" s="2"/>
      <c r="U10" s="2"/>
      <c r="V10" s="5"/>
      <c r="X10" s="2"/>
    </row>
    <row r="11" spans="2:24" x14ac:dyDescent="0.25">
      <c r="B11" s="22" t="s">
        <v>10</v>
      </c>
      <c r="C11" s="18" t="s">
        <v>52</v>
      </c>
      <c r="D11" s="18" t="s">
        <v>28</v>
      </c>
      <c r="E11" s="18" t="s">
        <v>29</v>
      </c>
      <c r="F11" s="18" t="s">
        <v>30</v>
      </c>
      <c r="G11" s="18" t="s">
        <v>31</v>
      </c>
      <c r="H11" s="24" t="s">
        <v>32</v>
      </c>
      <c r="I11" s="17" t="str">
        <f>B11</f>
        <v>Date</v>
      </c>
      <c r="J11" s="22" t="s">
        <v>28</v>
      </c>
      <c r="K11" s="18" t="s">
        <v>33</v>
      </c>
      <c r="L11" s="18" t="s">
        <v>31</v>
      </c>
      <c r="M11" s="24" t="s">
        <v>34</v>
      </c>
      <c r="N11" s="3" t="str">
        <f>I11</f>
        <v>Date</v>
      </c>
      <c r="O11" s="36" t="s">
        <v>46</v>
      </c>
      <c r="P11" s="19" t="s">
        <v>48</v>
      </c>
      <c r="Q11" s="37" t="s">
        <v>47</v>
      </c>
      <c r="R11" s="3" t="str">
        <f t="shared" ref="R11:R47" si="0">N11</f>
        <v>Date</v>
      </c>
      <c r="S11" s="22" t="s">
        <v>28</v>
      </c>
      <c r="T11" s="18" t="s">
        <v>35</v>
      </c>
      <c r="U11" s="18" t="s">
        <v>36</v>
      </c>
      <c r="V11" s="31"/>
      <c r="X11" s="2"/>
    </row>
    <row r="12" spans="2:24" x14ac:dyDescent="0.25">
      <c r="B12" s="43" t="e">
        <f>+#REF!</f>
        <v>#REF!</v>
      </c>
      <c r="C12" s="48" t="e">
        <f>+IF(H12&gt;0,1,0)</f>
        <v>#REF!</v>
      </c>
      <c r="D12" s="26">
        <v>0</v>
      </c>
      <c r="E12" s="32" t="e">
        <f>+#REF!</f>
        <v>#REF!</v>
      </c>
      <c r="F12" s="26" t="e">
        <f>(E12/(1-$F$10))-E12</f>
        <v>#REF!</v>
      </c>
      <c r="G12" s="26">
        <f t="shared" ref="G12:G47" si="1">IF(Q12&gt;0,Q12-L12,0)</f>
        <v>0</v>
      </c>
      <c r="H12" s="27" t="e">
        <f t="shared" ref="H12:H47" si="2">D12+E12+F12-G12</f>
        <v>#REF!</v>
      </c>
      <c r="I12" s="65" t="e">
        <f t="shared" ref="I12:I47" si="3">B12</f>
        <v>#REF!</v>
      </c>
      <c r="J12" s="25">
        <v>0</v>
      </c>
      <c r="K12" s="26">
        <f>(J12/(1-$F$10))-J12</f>
        <v>0</v>
      </c>
      <c r="L12" s="26">
        <f t="shared" ref="L12:L47" si="4">IF(J12+K12&gt;Q12,Q12,J12+K12)</f>
        <v>0</v>
      </c>
      <c r="M12" s="27">
        <f>J12+K12-L12</f>
        <v>0</v>
      </c>
      <c r="N12" s="65" t="e">
        <f t="shared" ref="N12:N47" si="5">I12</f>
        <v>#REF!</v>
      </c>
      <c r="O12" s="38">
        <f>IFERROR(HLOOKUP($B12,#REF!,4,FALSE),0)</f>
        <v>0</v>
      </c>
      <c r="P12" s="42">
        <f>IFERROR(HLOOKUP($B12&amp;$O12,#REF!,20,FALSE),0)</f>
        <v>0</v>
      </c>
      <c r="Q12" s="27">
        <f t="shared" ref="Q12:Q47" si="6">IF(O12=0,0,IF(O12*P12&gt;H11+E12+F12+J12+K12,H11+E12+F12+J12+K12,O12*P12))</f>
        <v>0</v>
      </c>
      <c r="R12" s="65" t="e">
        <f t="shared" si="0"/>
        <v>#REF!</v>
      </c>
      <c r="S12" s="25" t="e">
        <f>#REF!</f>
        <v>#REF!</v>
      </c>
      <c r="T12" s="26">
        <f t="shared" ref="T12:T47" si="7">O12</f>
        <v>0</v>
      </c>
      <c r="U12" s="26" t="e">
        <f t="shared" ref="U12:U47" si="8">S12-T12</f>
        <v>#REF!</v>
      </c>
      <c r="V12" s="5"/>
      <c r="X12" s="2"/>
    </row>
    <row r="13" spans="2:24" x14ac:dyDescent="0.25">
      <c r="B13" s="44" t="e">
        <f>+#REF!</f>
        <v>#REF!</v>
      </c>
      <c r="C13" s="48" t="e">
        <f t="shared" ref="C13:C47" si="9">+IF(D13&gt;0,C12+1,0)</f>
        <v>#REF!</v>
      </c>
      <c r="D13" s="26" t="e">
        <f t="shared" ref="D13:D47" si="10">H12</f>
        <v>#REF!</v>
      </c>
      <c r="E13" s="32" t="e">
        <f>+#REF!</f>
        <v>#REF!</v>
      </c>
      <c r="F13" s="26" t="e">
        <f t="shared" ref="F13:F47" si="11">(E13/(1-$F$10))-E13</f>
        <v>#REF!</v>
      </c>
      <c r="G13" s="26">
        <f t="shared" si="1"/>
        <v>0</v>
      </c>
      <c r="H13" s="27" t="e">
        <f t="shared" si="2"/>
        <v>#REF!</v>
      </c>
      <c r="I13" s="65" t="e">
        <f t="shared" si="3"/>
        <v>#REF!</v>
      </c>
      <c r="J13" s="25">
        <f>M12</f>
        <v>0</v>
      </c>
      <c r="K13" s="26" t="e">
        <f t="shared" ref="K13:K47" si="12">(($B13-$B12))*($K$10/30)*($H12)</f>
        <v>#REF!</v>
      </c>
      <c r="L13" s="26" t="e">
        <f t="shared" si="4"/>
        <v>#REF!</v>
      </c>
      <c r="M13" s="27" t="e">
        <f t="shared" ref="M13:M47" si="13">J13+K13-L13</f>
        <v>#REF!</v>
      </c>
      <c r="N13" s="65" t="e">
        <f t="shared" si="5"/>
        <v>#REF!</v>
      </c>
      <c r="O13" s="38">
        <f>IFERROR(HLOOKUP($B13,#REF!,4,FALSE),0)</f>
        <v>0</v>
      </c>
      <c r="P13" s="42">
        <f>IFERROR(HLOOKUP($B13&amp;$O13,#REF!,20,FALSE),0)</f>
        <v>0</v>
      </c>
      <c r="Q13" s="27">
        <f t="shared" si="6"/>
        <v>0</v>
      </c>
      <c r="R13" s="65" t="e">
        <f t="shared" si="0"/>
        <v>#REF!</v>
      </c>
      <c r="S13" s="25" t="e">
        <f>U12</f>
        <v>#REF!</v>
      </c>
      <c r="T13" s="26">
        <f t="shared" si="7"/>
        <v>0</v>
      </c>
      <c r="U13" s="26" t="e">
        <f t="shared" si="8"/>
        <v>#REF!</v>
      </c>
      <c r="V13" s="5"/>
      <c r="X13" s="2"/>
    </row>
    <row r="14" spans="2:24" x14ac:dyDescent="0.25">
      <c r="B14" s="44" t="e">
        <f>+#REF!</f>
        <v>#REF!</v>
      </c>
      <c r="C14" s="48" t="e">
        <f t="shared" si="9"/>
        <v>#REF!</v>
      </c>
      <c r="D14" s="26" t="e">
        <f t="shared" si="10"/>
        <v>#REF!</v>
      </c>
      <c r="E14" s="32" t="e">
        <f>+#REF!</f>
        <v>#REF!</v>
      </c>
      <c r="F14" s="26" t="e">
        <f t="shared" si="11"/>
        <v>#REF!</v>
      </c>
      <c r="G14" s="26">
        <f t="shared" si="1"/>
        <v>0</v>
      </c>
      <c r="H14" s="27" t="e">
        <f t="shared" si="2"/>
        <v>#REF!</v>
      </c>
      <c r="I14" s="65" t="e">
        <f t="shared" si="3"/>
        <v>#REF!</v>
      </c>
      <c r="J14" s="25" t="e">
        <f t="shared" ref="J14:J47" si="14">M13</f>
        <v>#REF!</v>
      </c>
      <c r="K14" s="26" t="e">
        <f t="shared" si="12"/>
        <v>#REF!</v>
      </c>
      <c r="L14" s="26" t="e">
        <f t="shared" si="4"/>
        <v>#REF!</v>
      </c>
      <c r="M14" s="27" t="e">
        <f t="shared" si="13"/>
        <v>#REF!</v>
      </c>
      <c r="N14" s="65" t="e">
        <f t="shared" si="5"/>
        <v>#REF!</v>
      </c>
      <c r="O14" s="38">
        <f>IFERROR(HLOOKUP($B14,#REF!,4,FALSE),0)</f>
        <v>0</v>
      </c>
      <c r="P14" s="42">
        <f>IFERROR(HLOOKUP($B14&amp;$O14,#REF!,20,FALSE),0)</f>
        <v>0</v>
      </c>
      <c r="Q14" s="27">
        <f t="shared" si="6"/>
        <v>0</v>
      </c>
      <c r="R14" s="65" t="e">
        <f t="shared" si="0"/>
        <v>#REF!</v>
      </c>
      <c r="S14" s="25" t="e">
        <f t="shared" ref="S14:S47" si="15">U13</f>
        <v>#REF!</v>
      </c>
      <c r="T14" s="26">
        <f t="shared" si="7"/>
        <v>0</v>
      </c>
      <c r="U14" s="26" t="e">
        <f t="shared" si="8"/>
        <v>#REF!</v>
      </c>
      <c r="V14" s="5"/>
      <c r="X14" s="2"/>
    </row>
    <row r="15" spans="2:24" x14ac:dyDescent="0.25">
      <c r="B15" s="44" t="e">
        <f>+#REF!</f>
        <v>#REF!</v>
      </c>
      <c r="C15" s="48" t="e">
        <f t="shared" si="9"/>
        <v>#REF!</v>
      </c>
      <c r="D15" s="26" t="e">
        <f t="shared" si="10"/>
        <v>#REF!</v>
      </c>
      <c r="E15" s="32" t="e">
        <f>+#REF!</f>
        <v>#REF!</v>
      </c>
      <c r="F15" s="26" t="e">
        <f t="shared" si="11"/>
        <v>#REF!</v>
      </c>
      <c r="G15" s="26">
        <f t="shared" si="1"/>
        <v>0</v>
      </c>
      <c r="H15" s="27" t="e">
        <f t="shared" si="2"/>
        <v>#REF!</v>
      </c>
      <c r="I15" s="65" t="e">
        <f t="shared" si="3"/>
        <v>#REF!</v>
      </c>
      <c r="J15" s="25" t="e">
        <f t="shared" si="14"/>
        <v>#REF!</v>
      </c>
      <c r="K15" s="26" t="e">
        <f t="shared" si="12"/>
        <v>#REF!</v>
      </c>
      <c r="L15" s="26" t="e">
        <f t="shared" si="4"/>
        <v>#REF!</v>
      </c>
      <c r="M15" s="27" t="e">
        <f t="shared" si="13"/>
        <v>#REF!</v>
      </c>
      <c r="N15" s="65" t="e">
        <f t="shared" si="5"/>
        <v>#REF!</v>
      </c>
      <c r="O15" s="38">
        <f>IFERROR(HLOOKUP($B15,#REF!,4,FALSE),0)</f>
        <v>0</v>
      </c>
      <c r="P15" s="42">
        <f>IFERROR(HLOOKUP($B15&amp;$O15,#REF!,20,FALSE),0)</f>
        <v>0</v>
      </c>
      <c r="Q15" s="27">
        <f t="shared" si="6"/>
        <v>0</v>
      </c>
      <c r="R15" s="65" t="e">
        <f t="shared" si="0"/>
        <v>#REF!</v>
      </c>
      <c r="S15" s="25" t="e">
        <f t="shared" si="15"/>
        <v>#REF!</v>
      </c>
      <c r="T15" s="26">
        <f t="shared" si="7"/>
        <v>0</v>
      </c>
      <c r="U15" s="26" t="e">
        <f t="shared" si="8"/>
        <v>#REF!</v>
      </c>
      <c r="V15" s="5"/>
      <c r="X15" s="2"/>
    </row>
    <row r="16" spans="2:24" x14ac:dyDescent="0.25">
      <c r="B16" s="43" t="e">
        <f>+#REF!</f>
        <v>#REF!</v>
      </c>
      <c r="C16" s="48" t="e">
        <f t="shared" si="9"/>
        <v>#REF!</v>
      </c>
      <c r="D16" s="26" t="e">
        <f t="shared" si="10"/>
        <v>#REF!</v>
      </c>
      <c r="E16" s="32" t="e">
        <f>+#REF!</f>
        <v>#REF!</v>
      </c>
      <c r="F16" s="26" t="e">
        <f t="shared" si="11"/>
        <v>#REF!</v>
      </c>
      <c r="G16" s="26">
        <f t="shared" si="1"/>
        <v>0</v>
      </c>
      <c r="H16" s="27" t="e">
        <f t="shared" si="2"/>
        <v>#REF!</v>
      </c>
      <c r="I16" s="65" t="e">
        <f t="shared" si="3"/>
        <v>#REF!</v>
      </c>
      <c r="J16" s="25" t="e">
        <f t="shared" si="14"/>
        <v>#REF!</v>
      </c>
      <c r="K16" s="26" t="e">
        <f t="shared" si="12"/>
        <v>#REF!</v>
      </c>
      <c r="L16" s="26" t="e">
        <f t="shared" si="4"/>
        <v>#REF!</v>
      </c>
      <c r="M16" s="27" t="e">
        <f t="shared" si="13"/>
        <v>#REF!</v>
      </c>
      <c r="N16" s="65" t="e">
        <f t="shared" si="5"/>
        <v>#REF!</v>
      </c>
      <c r="O16" s="38">
        <f>IFERROR(HLOOKUP($B16,#REF!,4,FALSE),0)</f>
        <v>0</v>
      </c>
      <c r="P16" s="42">
        <f>IFERROR(HLOOKUP($B16&amp;$O16,#REF!,20,FALSE),0)</f>
        <v>0</v>
      </c>
      <c r="Q16" s="27">
        <f t="shared" si="6"/>
        <v>0</v>
      </c>
      <c r="R16" s="65" t="e">
        <f t="shared" si="0"/>
        <v>#REF!</v>
      </c>
      <c r="S16" s="25" t="e">
        <f t="shared" si="15"/>
        <v>#REF!</v>
      </c>
      <c r="T16" s="26">
        <f t="shared" si="7"/>
        <v>0</v>
      </c>
      <c r="U16" s="26" t="e">
        <f t="shared" si="8"/>
        <v>#REF!</v>
      </c>
      <c r="V16" s="5"/>
      <c r="X16" s="2"/>
    </row>
    <row r="17" spans="2:24" x14ac:dyDescent="0.25">
      <c r="B17" s="43" t="e">
        <f>+#REF!</f>
        <v>#REF!</v>
      </c>
      <c r="C17" s="48" t="e">
        <f t="shared" si="9"/>
        <v>#REF!</v>
      </c>
      <c r="D17" s="26" t="e">
        <f t="shared" si="10"/>
        <v>#REF!</v>
      </c>
      <c r="E17" s="33" t="e">
        <f>+#REF!</f>
        <v>#REF!</v>
      </c>
      <c r="F17" s="26" t="e">
        <f t="shared" si="11"/>
        <v>#REF!</v>
      </c>
      <c r="G17" s="26">
        <f t="shared" si="1"/>
        <v>0</v>
      </c>
      <c r="H17" s="27" t="e">
        <f t="shared" si="2"/>
        <v>#REF!</v>
      </c>
      <c r="I17" s="65" t="e">
        <f t="shared" si="3"/>
        <v>#REF!</v>
      </c>
      <c r="J17" s="25" t="e">
        <f t="shared" si="14"/>
        <v>#REF!</v>
      </c>
      <c r="K17" s="26" t="e">
        <f t="shared" si="12"/>
        <v>#REF!</v>
      </c>
      <c r="L17" s="26" t="e">
        <f t="shared" si="4"/>
        <v>#REF!</v>
      </c>
      <c r="M17" s="27" t="e">
        <f t="shared" si="13"/>
        <v>#REF!</v>
      </c>
      <c r="N17" s="65" t="e">
        <f t="shared" si="5"/>
        <v>#REF!</v>
      </c>
      <c r="O17" s="38">
        <f>IFERROR(HLOOKUP($B17,#REF!,4,FALSE),0)</f>
        <v>0</v>
      </c>
      <c r="P17" s="42">
        <f>IFERROR(HLOOKUP($B17&amp;$O17,#REF!,20,FALSE),0)</f>
        <v>0</v>
      </c>
      <c r="Q17" s="27">
        <f t="shared" si="6"/>
        <v>0</v>
      </c>
      <c r="R17" s="65" t="e">
        <f t="shared" si="0"/>
        <v>#REF!</v>
      </c>
      <c r="S17" s="25" t="e">
        <f t="shared" si="15"/>
        <v>#REF!</v>
      </c>
      <c r="T17" s="26">
        <f t="shared" si="7"/>
        <v>0</v>
      </c>
      <c r="U17" s="26" t="e">
        <f t="shared" si="8"/>
        <v>#REF!</v>
      </c>
      <c r="V17" s="5"/>
      <c r="X17" s="2"/>
    </row>
    <row r="18" spans="2:24" x14ac:dyDescent="0.25">
      <c r="B18" s="43" t="e">
        <f>+#REF!</f>
        <v>#REF!</v>
      </c>
      <c r="C18" s="48" t="e">
        <f t="shared" si="9"/>
        <v>#REF!</v>
      </c>
      <c r="D18" s="26" t="e">
        <f t="shared" si="10"/>
        <v>#REF!</v>
      </c>
      <c r="E18" s="32" t="e">
        <f>+#REF!</f>
        <v>#REF!</v>
      </c>
      <c r="F18" s="26" t="e">
        <f t="shared" si="11"/>
        <v>#REF!</v>
      </c>
      <c r="G18" s="26">
        <f t="shared" si="1"/>
        <v>0</v>
      </c>
      <c r="H18" s="27" t="e">
        <f t="shared" si="2"/>
        <v>#REF!</v>
      </c>
      <c r="I18" s="65" t="e">
        <f t="shared" si="3"/>
        <v>#REF!</v>
      </c>
      <c r="J18" s="25" t="e">
        <f t="shared" si="14"/>
        <v>#REF!</v>
      </c>
      <c r="K18" s="26" t="e">
        <f t="shared" si="12"/>
        <v>#REF!</v>
      </c>
      <c r="L18" s="26" t="e">
        <f t="shared" si="4"/>
        <v>#REF!</v>
      </c>
      <c r="M18" s="27" t="e">
        <f t="shared" si="13"/>
        <v>#REF!</v>
      </c>
      <c r="N18" s="65" t="e">
        <f t="shared" si="5"/>
        <v>#REF!</v>
      </c>
      <c r="O18" s="38">
        <f>IFERROR(HLOOKUP($B18,#REF!,4,FALSE),0)</f>
        <v>0</v>
      </c>
      <c r="P18" s="42">
        <f>IFERROR(HLOOKUP($B18&amp;$O18,#REF!,20,FALSE),0)</f>
        <v>0</v>
      </c>
      <c r="Q18" s="27">
        <f t="shared" si="6"/>
        <v>0</v>
      </c>
      <c r="R18" s="65" t="e">
        <f t="shared" si="0"/>
        <v>#REF!</v>
      </c>
      <c r="S18" s="25" t="e">
        <f t="shared" si="15"/>
        <v>#REF!</v>
      </c>
      <c r="T18" s="26">
        <f t="shared" si="7"/>
        <v>0</v>
      </c>
      <c r="U18" s="26" t="e">
        <f t="shared" si="8"/>
        <v>#REF!</v>
      </c>
      <c r="V18" s="5"/>
      <c r="X18" s="2"/>
    </row>
    <row r="19" spans="2:24" x14ac:dyDescent="0.25">
      <c r="B19" s="43" t="e">
        <f>+#REF!</f>
        <v>#REF!</v>
      </c>
      <c r="C19" s="48" t="e">
        <f t="shared" si="9"/>
        <v>#REF!</v>
      </c>
      <c r="D19" s="26" t="e">
        <f t="shared" si="10"/>
        <v>#REF!</v>
      </c>
      <c r="E19" s="32" t="e">
        <f>+#REF!</f>
        <v>#REF!</v>
      </c>
      <c r="F19" s="26" t="e">
        <f t="shared" si="11"/>
        <v>#REF!</v>
      </c>
      <c r="G19" s="26">
        <f t="shared" si="1"/>
        <v>0</v>
      </c>
      <c r="H19" s="27" t="e">
        <f t="shared" si="2"/>
        <v>#REF!</v>
      </c>
      <c r="I19" s="65" t="e">
        <f t="shared" si="3"/>
        <v>#REF!</v>
      </c>
      <c r="J19" s="25" t="e">
        <f t="shared" si="14"/>
        <v>#REF!</v>
      </c>
      <c r="K19" s="26" t="e">
        <f t="shared" si="12"/>
        <v>#REF!</v>
      </c>
      <c r="L19" s="26" t="e">
        <f t="shared" si="4"/>
        <v>#REF!</v>
      </c>
      <c r="M19" s="27" t="e">
        <f t="shared" si="13"/>
        <v>#REF!</v>
      </c>
      <c r="N19" s="65" t="e">
        <f t="shared" si="5"/>
        <v>#REF!</v>
      </c>
      <c r="O19" s="38">
        <f>IFERROR(HLOOKUP($B19,#REF!,4,FALSE),0)</f>
        <v>0</v>
      </c>
      <c r="P19" s="42">
        <f>IFERROR(HLOOKUP($B19&amp;$O19,#REF!,20,FALSE),0)</f>
        <v>0</v>
      </c>
      <c r="Q19" s="27">
        <f t="shared" si="6"/>
        <v>0</v>
      </c>
      <c r="R19" s="65" t="e">
        <f t="shared" si="0"/>
        <v>#REF!</v>
      </c>
      <c r="S19" s="25" t="e">
        <f t="shared" si="15"/>
        <v>#REF!</v>
      </c>
      <c r="T19" s="26">
        <f t="shared" si="7"/>
        <v>0</v>
      </c>
      <c r="U19" s="26" t="e">
        <f t="shared" si="8"/>
        <v>#REF!</v>
      </c>
      <c r="V19" s="5"/>
      <c r="X19" s="2"/>
    </row>
    <row r="20" spans="2:24" x14ac:dyDescent="0.25">
      <c r="B20" s="43" t="e">
        <f>+#REF!</f>
        <v>#REF!</v>
      </c>
      <c r="C20" s="48" t="e">
        <f t="shared" si="9"/>
        <v>#REF!</v>
      </c>
      <c r="D20" s="26" t="e">
        <f t="shared" si="10"/>
        <v>#REF!</v>
      </c>
      <c r="E20" s="32" t="e">
        <f>+#REF!</f>
        <v>#REF!</v>
      </c>
      <c r="F20" s="26" t="e">
        <f t="shared" si="11"/>
        <v>#REF!</v>
      </c>
      <c r="G20" s="26">
        <f t="shared" si="1"/>
        <v>0</v>
      </c>
      <c r="H20" s="27" t="e">
        <f t="shared" si="2"/>
        <v>#REF!</v>
      </c>
      <c r="I20" s="65" t="e">
        <f t="shared" si="3"/>
        <v>#REF!</v>
      </c>
      <c r="J20" s="25" t="e">
        <f t="shared" si="14"/>
        <v>#REF!</v>
      </c>
      <c r="K20" s="26" t="e">
        <f t="shared" si="12"/>
        <v>#REF!</v>
      </c>
      <c r="L20" s="26" t="e">
        <f t="shared" si="4"/>
        <v>#REF!</v>
      </c>
      <c r="M20" s="27" t="e">
        <f t="shared" si="13"/>
        <v>#REF!</v>
      </c>
      <c r="N20" s="65" t="e">
        <f t="shared" si="5"/>
        <v>#REF!</v>
      </c>
      <c r="O20" s="38">
        <f>IFERROR(HLOOKUP($B20,#REF!,4,FALSE),0)</f>
        <v>0</v>
      </c>
      <c r="P20" s="42">
        <f>IFERROR(HLOOKUP($B20&amp;$O20,#REF!,20,FALSE),0)</f>
        <v>0</v>
      </c>
      <c r="Q20" s="27">
        <f t="shared" si="6"/>
        <v>0</v>
      </c>
      <c r="R20" s="65" t="e">
        <f t="shared" si="0"/>
        <v>#REF!</v>
      </c>
      <c r="S20" s="25" t="e">
        <f t="shared" si="15"/>
        <v>#REF!</v>
      </c>
      <c r="T20" s="26">
        <f t="shared" si="7"/>
        <v>0</v>
      </c>
      <c r="U20" s="26" t="e">
        <f t="shared" si="8"/>
        <v>#REF!</v>
      </c>
      <c r="V20" s="5"/>
      <c r="X20" s="2"/>
    </row>
    <row r="21" spans="2:24" x14ac:dyDescent="0.25">
      <c r="B21" s="43" t="e">
        <f>+#REF!</f>
        <v>#REF!</v>
      </c>
      <c r="C21" s="48" t="e">
        <f t="shared" si="9"/>
        <v>#REF!</v>
      </c>
      <c r="D21" s="26" t="e">
        <f t="shared" si="10"/>
        <v>#REF!</v>
      </c>
      <c r="E21" s="32" t="e">
        <f>+#REF!</f>
        <v>#REF!</v>
      </c>
      <c r="F21" s="26" t="e">
        <f t="shared" si="11"/>
        <v>#REF!</v>
      </c>
      <c r="G21" s="26">
        <f t="shared" si="1"/>
        <v>0</v>
      </c>
      <c r="H21" s="27" t="e">
        <f t="shared" si="2"/>
        <v>#REF!</v>
      </c>
      <c r="I21" s="65" t="e">
        <f t="shared" si="3"/>
        <v>#REF!</v>
      </c>
      <c r="J21" s="25" t="e">
        <f t="shared" si="14"/>
        <v>#REF!</v>
      </c>
      <c r="K21" s="26" t="e">
        <f t="shared" si="12"/>
        <v>#REF!</v>
      </c>
      <c r="L21" s="26" t="e">
        <f t="shared" si="4"/>
        <v>#REF!</v>
      </c>
      <c r="M21" s="27" t="e">
        <f t="shared" si="13"/>
        <v>#REF!</v>
      </c>
      <c r="N21" s="65" t="e">
        <f t="shared" si="5"/>
        <v>#REF!</v>
      </c>
      <c r="O21" s="38">
        <f>IFERROR(HLOOKUP($B21,#REF!,4,FALSE),0)</f>
        <v>0</v>
      </c>
      <c r="P21" s="42">
        <f>IFERROR(HLOOKUP($B21&amp;$O21,#REF!,20,FALSE),0)</f>
        <v>0</v>
      </c>
      <c r="Q21" s="27">
        <f t="shared" si="6"/>
        <v>0</v>
      </c>
      <c r="R21" s="65" t="e">
        <f t="shared" si="0"/>
        <v>#REF!</v>
      </c>
      <c r="S21" s="25" t="e">
        <f t="shared" si="15"/>
        <v>#REF!</v>
      </c>
      <c r="T21" s="26">
        <f t="shared" si="7"/>
        <v>0</v>
      </c>
      <c r="U21" s="26" t="e">
        <f t="shared" si="8"/>
        <v>#REF!</v>
      </c>
      <c r="V21" s="5"/>
      <c r="X21" s="2"/>
    </row>
    <row r="22" spans="2:24" x14ac:dyDescent="0.25">
      <c r="B22" s="43" t="e">
        <f>+#REF!</f>
        <v>#REF!</v>
      </c>
      <c r="C22" s="48" t="e">
        <f t="shared" si="9"/>
        <v>#REF!</v>
      </c>
      <c r="D22" s="26" t="e">
        <f t="shared" si="10"/>
        <v>#REF!</v>
      </c>
      <c r="E22" s="32" t="e">
        <f>+#REF!</f>
        <v>#REF!</v>
      </c>
      <c r="F22" s="26" t="e">
        <f t="shared" si="11"/>
        <v>#REF!</v>
      </c>
      <c r="G22" s="26">
        <f t="shared" si="1"/>
        <v>0</v>
      </c>
      <c r="H22" s="27" t="e">
        <f t="shared" si="2"/>
        <v>#REF!</v>
      </c>
      <c r="I22" s="65" t="e">
        <f t="shared" si="3"/>
        <v>#REF!</v>
      </c>
      <c r="J22" s="25" t="e">
        <f t="shared" si="14"/>
        <v>#REF!</v>
      </c>
      <c r="K22" s="26" t="e">
        <f t="shared" si="12"/>
        <v>#REF!</v>
      </c>
      <c r="L22" s="26" t="e">
        <f t="shared" si="4"/>
        <v>#REF!</v>
      </c>
      <c r="M22" s="27" t="e">
        <f t="shared" si="13"/>
        <v>#REF!</v>
      </c>
      <c r="N22" s="65" t="e">
        <f t="shared" si="5"/>
        <v>#REF!</v>
      </c>
      <c r="O22" s="38">
        <f>IFERROR(HLOOKUP($B22,#REF!,4,FALSE),0)</f>
        <v>0</v>
      </c>
      <c r="P22" s="42">
        <f>IFERROR(HLOOKUP($B22&amp;$O22,#REF!,20,FALSE),0)</f>
        <v>0</v>
      </c>
      <c r="Q22" s="27">
        <f t="shared" si="6"/>
        <v>0</v>
      </c>
      <c r="R22" s="65" t="e">
        <f t="shared" si="0"/>
        <v>#REF!</v>
      </c>
      <c r="S22" s="25" t="e">
        <f t="shared" si="15"/>
        <v>#REF!</v>
      </c>
      <c r="T22" s="26">
        <f t="shared" si="7"/>
        <v>0</v>
      </c>
      <c r="U22" s="26" t="e">
        <f t="shared" si="8"/>
        <v>#REF!</v>
      </c>
      <c r="V22" s="5"/>
      <c r="X22" s="2"/>
    </row>
    <row r="23" spans="2:24" x14ac:dyDescent="0.25">
      <c r="B23" s="43" t="e">
        <f>+#REF!</f>
        <v>#REF!</v>
      </c>
      <c r="C23" s="48" t="e">
        <f t="shared" si="9"/>
        <v>#REF!</v>
      </c>
      <c r="D23" s="26" t="e">
        <f t="shared" si="10"/>
        <v>#REF!</v>
      </c>
      <c r="E23" s="32" t="e">
        <f>+#REF!</f>
        <v>#REF!</v>
      </c>
      <c r="F23" s="26" t="e">
        <f t="shared" si="11"/>
        <v>#REF!</v>
      </c>
      <c r="G23" s="26">
        <f t="shared" si="1"/>
        <v>0</v>
      </c>
      <c r="H23" s="27" t="e">
        <f t="shared" si="2"/>
        <v>#REF!</v>
      </c>
      <c r="I23" s="65" t="e">
        <f t="shared" si="3"/>
        <v>#REF!</v>
      </c>
      <c r="J23" s="25" t="e">
        <f t="shared" si="14"/>
        <v>#REF!</v>
      </c>
      <c r="K23" s="26" t="e">
        <f t="shared" si="12"/>
        <v>#REF!</v>
      </c>
      <c r="L23" s="26" t="e">
        <f t="shared" si="4"/>
        <v>#REF!</v>
      </c>
      <c r="M23" s="27" t="e">
        <f t="shared" si="13"/>
        <v>#REF!</v>
      </c>
      <c r="N23" s="65" t="e">
        <f t="shared" si="5"/>
        <v>#REF!</v>
      </c>
      <c r="O23" s="38">
        <f>IFERROR(HLOOKUP($B23,#REF!,4,FALSE),0)</f>
        <v>0</v>
      </c>
      <c r="P23" s="42">
        <f>IFERROR(HLOOKUP($B23&amp;$O23,#REF!,20,FALSE),0)</f>
        <v>0</v>
      </c>
      <c r="Q23" s="27">
        <f t="shared" si="6"/>
        <v>0</v>
      </c>
      <c r="R23" s="65" t="e">
        <f t="shared" si="0"/>
        <v>#REF!</v>
      </c>
      <c r="S23" s="25" t="e">
        <f t="shared" si="15"/>
        <v>#REF!</v>
      </c>
      <c r="T23" s="26">
        <f t="shared" si="7"/>
        <v>0</v>
      </c>
      <c r="U23" s="26" t="e">
        <f t="shared" si="8"/>
        <v>#REF!</v>
      </c>
      <c r="V23" s="5"/>
      <c r="X23" s="2"/>
    </row>
    <row r="24" spans="2:24" x14ac:dyDescent="0.25">
      <c r="B24" s="43" t="e">
        <f>+#REF!</f>
        <v>#REF!</v>
      </c>
      <c r="C24" s="48" t="e">
        <f t="shared" si="9"/>
        <v>#REF!</v>
      </c>
      <c r="D24" s="26" t="e">
        <f t="shared" si="10"/>
        <v>#REF!</v>
      </c>
      <c r="E24" s="32" t="e">
        <f>+#REF!</f>
        <v>#REF!</v>
      </c>
      <c r="F24" s="26" t="e">
        <f t="shared" si="11"/>
        <v>#REF!</v>
      </c>
      <c r="G24" s="26">
        <f t="shared" si="1"/>
        <v>0</v>
      </c>
      <c r="H24" s="27" t="e">
        <f t="shared" si="2"/>
        <v>#REF!</v>
      </c>
      <c r="I24" s="65" t="e">
        <f t="shared" si="3"/>
        <v>#REF!</v>
      </c>
      <c r="J24" s="25" t="e">
        <f t="shared" si="14"/>
        <v>#REF!</v>
      </c>
      <c r="K24" s="26" t="e">
        <f t="shared" si="12"/>
        <v>#REF!</v>
      </c>
      <c r="L24" s="26" t="e">
        <f t="shared" si="4"/>
        <v>#REF!</v>
      </c>
      <c r="M24" s="27" t="e">
        <f t="shared" si="13"/>
        <v>#REF!</v>
      </c>
      <c r="N24" s="65" t="e">
        <f t="shared" si="5"/>
        <v>#REF!</v>
      </c>
      <c r="O24" s="38">
        <f>IFERROR(HLOOKUP($B24,#REF!,4,FALSE),0)</f>
        <v>0</v>
      </c>
      <c r="P24" s="42">
        <f>IFERROR(HLOOKUP($B24&amp;$O24,#REF!,20,FALSE),0)</f>
        <v>0</v>
      </c>
      <c r="Q24" s="27">
        <f t="shared" si="6"/>
        <v>0</v>
      </c>
      <c r="R24" s="65" t="e">
        <f t="shared" si="0"/>
        <v>#REF!</v>
      </c>
      <c r="S24" s="25" t="e">
        <f t="shared" si="15"/>
        <v>#REF!</v>
      </c>
      <c r="T24" s="26">
        <f t="shared" si="7"/>
        <v>0</v>
      </c>
      <c r="U24" s="26" t="e">
        <f t="shared" si="8"/>
        <v>#REF!</v>
      </c>
      <c r="V24" s="5"/>
      <c r="X24" s="2"/>
    </row>
    <row r="25" spans="2:24" x14ac:dyDescent="0.25">
      <c r="B25" s="43" t="e">
        <f>+#REF!</f>
        <v>#REF!</v>
      </c>
      <c r="C25" s="48" t="e">
        <f t="shared" si="9"/>
        <v>#REF!</v>
      </c>
      <c r="D25" s="26" t="e">
        <f t="shared" si="10"/>
        <v>#REF!</v>
      </c>
      <c r="E25" s="32" t="e">
        <f>+#REF!</f>
        <v>#REF!</v>
      </c>
      <c r="F25" s="26" t="e">
        <f t="shared" si="11"/>
        <v>#REF!</v>
      </c>
      <c r="G25" s="26">
        <f t="shared" si="1"/>
        <v>0</v>
      </c>
      <c r="H25" s="27" t="e">
        <f t="shared" si="2"/>
        <v>#REF!</v>
      </c>
      <c r="I25" s="65" t="e">
        <f t="shared" si="3"/>
        <v>#REF!</v>
      </c>
      <c r="J25" s="25" t="e">
        <f t="shared" si="14"/>
        <v>#REF!</v>
      </c>
      <c r="K25" s="26" t="e">
        <f t="shared" si="12"/>
        <v>#REF!</v>
      </c>
      <c r="L25" s="26" t="e">
        <f t="shared" si="4"/>
        <v>#REF!</v>
      </c>
      <c r="M25" s="27" t="e">
        <f t="shared" si="13"/>
        <v>#REF!</v>
      </c>
      <c r="N25" s="65" t="e">
        <f t="shared" si="5"/>
        <v>#REF!</v>
      </c>
      <c r="O25" s="38">
        <f>IFERROR(HLOOKUP($B25,#REF!,4,FALSE),0)</f>
        <v>0</v>
      </c>
      <c r="P25" s="42">
        <f>IFERROR(HLOOKUP($B25&amp;$O25,#REF!,20,FALSE),0)</f>
        <v>0</v>
      </c>
      <c r="Q25" s="27">
        <f t="shared" si="6"/>
        <v>0</v>
      </c>
      <c r="R25" s="65" t="e">
        <f t="shared" si="0"/>
        <v>#REF!</v>
      </c>
      <c r="S25" s="25" t="e">
        <f t="shared" si="15"/>
        <v>#REF!</v>
      </c>
      <c r="T25" s="26">
        <f t="shared" si="7"/>
        <v>0</v>
      </c>
      <c r="U25" s="26" t="e">
        <f t="shared" si="8"/>
        <v>#REF!</v>
      </c>
      <c r="V25" s="5"/>
      <c r="X25" s="2"/>
    </row>
    <row r="26" spans="2:24" x14ac:dyDescent="0.25">
      <c r="B26" s="43" t="e">
        <f>+#REF!</f>
        <v>#REF!</v>
      </c>
      <c r="C26" s="48" t="e">
        <f t="shared" si="9"/>
        <v>#REF!</v>
      </c>
      <c r="D26" s="26" t="e">
        <f t="shared" si="10"/>
        <v>#REF!</v>
      </c>
      <c r="E26" s="32" t="e">
        <f>+#REF!</f>
        <v>#REF!</v>
      </c>
      <c r="F26" s="26" t="e">
        <f t="shared" si="11"/>
        <v>#REF!</v>
      </c>
      <c r="G26" s="26">
        <f t="shared" si="1"/>
        <v>0</v>
      </c>
      <c r="H26" s="27" t="e">
        <f t="shared" si="2"/>
        <v>#REF!</v>
      </c>
      <c r="I26" s="65" t="e">
        <f t="shared" si="3"/>
        <v>#REF!</v>
      </c>
      <c r="J26" s="25" t="e">
        <f t="shared" si="14"/>
        <v>#REF!</v>
      </c>
      <c r="K26" s="26" t="e">
        <f t="shared" si="12"/>
        <v>#REF!</v>
      </c>
      <c r="L26" s="26" t="e">
        <f t="shared" si="4"/>
        <v>#REF!</v>
      </c>
      <c r="M26" s="27" t="e">
        <f t="shared" si="13"/>
        <v>#REF!</v>
      </c>
      <c r="N26" s="65" t="e">
        <f t="shared" si="5"/>
        <v>#REF!</v>
      </c>
      <c r="O26" s="38">
        <f>IFERROR(HLOOKUP($B26,#REF!,4,FALSE),0)</f>
        <v>0</v>
      </c>
      <c r="P26" s="42">
        <f>IFERROR(HLOOKUP($B26&amp;$O26,#REF!,20,FALSE),0)</f>
        <v>0</v>
      </c>
      <c r="Q26" s="27">
        <f t="shared" si="6"/>
        <v>0</v>
      </c>
      <c r="R26" s="65" t="e">
        <f t="shared" si="0"/>
        <v>#REF!</v>
      </c>
      <c r="S26" s="25" t="e">
        <f t="shared" si="15"/>
        <v>#REF!</v>
      </c>
      <c r="T26" s="26">
        <f t="shared" si="7"/>
        <v>0</v>
      </c>
      <c r="U26" s="26" t="e">
        <f t="shared" si="8"/>
        <v>#REF!</v>
      </c>
      <c r="V26" s="5"/>
      <c r="X26" s="2"/>
    </row>
    <row r="27" spans="2:24" x14ac:dyDescent="0.25">
      <c r="B27" s="43" t="e">
        <f>+#REF!</f>
        <v>#REF!</v>
      </c>
      <c r="C27" s="48" t="e">
        <f t="shared" si="9"/>
        <v>#REF!</v>
      </c>
      <c r="D27" s="26" t="e">
        <f t="shared" si="10"/>
        <v>#REF!</v>
      </c>
      <c r="E27" s="32" t="e">
        <f>+#REF!</f>
        <v>#REF!</v>
      </c>
      <c r="F27" s="26" t="e">
        <f t="shared" si="11"/>
        <v>#REF!</v>
      </c>
      <c r="G27" s="26">
        <f t="shared" si="1"/>
        <v>0</v>
      </c>
      <c r="H27" s="27" t="e">
        <f t="shared" si="2"/>
        <v>#REF!</v>
      </c>
      <c r="I27" s="65" t="e">
        <f t="shared" si="3"/>
        <v>#REF!</v>
      </c>
      <c r="J27" s="25" t="e">
        <f t="shared" si="14"/>
        <v>#REF!</v>
      </c>
      <c r="K27" s="26" t="e">
        <f t="shared" si="12"/>
        <v>#REF!</v>
      </c>
      <c r="L27" s="26" t="e">
        <f t="shared" si="4"/>
        <v>#REF!</v>
      </c>
      <c r="M27" s="27" t="e">
        <f t="shared" si="13"/>
        <v>#REF!</v>
      </c>
      <c r="N27" s="65" t="e">
        <f t="shared" si="5"/>
        <v>#REF!</v>
      </c>
      <c r="O27" s="38">
        <f>IFERROR(HLOOKUP($B27,#REF!,4,FALSE),0)</f>
        <v>0</v>
      </c>
      <c r="P27" s="42">
        <f>IFERROR(HLOOKUP($B27&amp;$O27,#REF!,20,FALSE),0)</f>
        <v>0</v>
      </c>
      <c r="Q27" s="27">
        <f t="shared" si="6"/>
        <v>0</v>
      </c>
      <c r="R27" s="65" t="e">
        <f t="shared" si="0"/>
        <v>#REF!</v>
      </c>
      <c r="S27" s="25" t="e">
        <f t="shared" si="15"/>
        <v>#REF!</v>
      </c>
      <c r="T27" s="26">
        <f t="shared" si="7"/>
        <v>0</v>
      </c>
      <c r="U27" s="26" t="e">
        <f t="shared" si="8"/>
        <v>#REF!</v>
      </c>
      <c r="V27" s="5"/>
      <c r="X27" s="2"/>
    </row>
    <row r="28" spans="2:24" x14ac:dyDescent="0.25">
      <c r="B28" s="43" t="e">
        <f>+#REF!</f>
        <v>#REF!</v>
      </c>
      <c r="C28" s="48" t="e">
        <f t="shared" si="9"/>
        <v>#REF!</v>
      </c>
      <c r="D28" s="26" t="e">
        <f t="shared" si="10"/>
        <v>#REF!</v>
      </c>
      <c r="E28" s="32" t="e">
        <f>+#REF!</f>
        <v>#REF!</v>
      </c>
      <c r="F28" s="26" t="e">
        <f t="shared" si="11"/>
        <v>#REF!</v>
      </c>
      <c r="G28" s="26">
        <f t="shared" si="1"/>
        <v>0</v>
      </c>
      <c r="H28" s="27" t="e">
        <f t="shared" si="2"/>
        <v>#REF!</v>
      </c>
      <c r="I28" s="65" t="e">
        <f t="shared" si="3"/>
        <v>#REF!</v>
      </c>
      <c r="J28" s="25" t="e">
        <f t="shared" si="14"/>
        <v>#REF!</v>
      </c>
      <c r="K28" s="26" t="e">
        <f t="shared" si="12"/>
        <v>#REF!</v>
      </c>
      <c r="L28" s="26" t="e">
        <f t="shared" si="4"/>
        <v>#REF!</v>
      </c>
      <c r="M28" s="27" t="e">
        <f t="shared" si="13"/>
        <v>#REF!</v>
      </c>
      <c r="N28" s="65" t="e">
        <f t="shared" si="5"/>
        <v>#REF!</v>
      </c>
      <c r="O28" s="38">
        <f>IFERROR(HLOOKUP($B28,#REF!,4,FALSE),0)</f>
        <v>0</v>
      </c>
      <c r="P28" s="42">
        <f>IFERROR(HLOOKUP($B28&amp;$O28,#REF!,20,FALSE),0)</f>
        <v>0</v>
      </c>
      <c r="Q28" s="27">
        <f t="shared" si="6"/>
        <v>0</v>
      </c>
      <c r="R28" s="65" t="e">
        <f t="shared" si="0"/>
        <v>#REF!</v>
      </c>
      <c r="S28" s="25" t="e">
        <f t="shared" si="15"/>
        <v>#REF!</v>
      </c>
      <c r="T28" s="26">
        <f t="shared" si="7"/>
        <v>0</v>
      </c>
      <c r="U28" s="26" t="e">
        <f t="shared" si="8"/>
        <v>#REF!</v>
      </c>
      <c r="V28" s="5"/>
      <c r="X28" s="2"/>
    </row>
    <row r="29" spans="2:24" x14ac:dyDescent="0.25">
      <c r="B29" s="43" t="e">
        <f>+#REF!</f>
        <v>#REF!</v>
      </c>
      <c r="C29" s="48" t="e">
        <f t="shared" si="9"/>
        <v>#REF!</v>
      </c>
      <c r="D29" s="26" t="e">
        <f t="shared" si="10"/>
        <v>#REF!</v>
      </c>
      <c r="E29" s="32" t="e">
        <f>+#REF!</f>
        <v>#REF!</v>
      </c>
      <c r="F29" s="26" t="e">
        <f t="shared" si="11"/>
        <v>#REF!</v>
      </c>
      <c r="G29" s="26">
        <f t="shared" si="1"/>
        <v>0</v>
      </c>
      <c r="H29" s="27" t="e">
        <f t="shared" si="2"/>
        <v>#REF!</v>
      </c>
      <c r="I29" s="65" t="e">
        <f t="shared" si="3"/>
        <v>#REF!</v>
      </c>
      <c r="J29" s="25" t="e">
        <f t="shared" si="14"/>
        <v>#REF!</v>
      </c>
      <c r="K29" s="26" t="e">
        <f t="shared" si="12"/>
        <v>#REF!</v>
      </c>
      <c r="L29" s="26" t="e">
        <f t="shared" si="4"/>
        <v>#REF!</v>
      </c>
      <c r="M29" s="27" t="e">
        <f t="shared" si="13"/>
        <v>#REF!</v>
      </c>
      <c r="N29" s="65" t="e">
        <f t="shared" si="5"/>
        <v>#REF!</v>
      </c>
      <c r="O29" s="38">
        <f>IFERROR(HLOOKUP($B29,#REF!,4,FALSE),0)</f>
        <v>0</v>
      </c>
      <c r="P29" s="42">
        <f>IFERROR(HLOOKUP($B29&amp;$O29,#REF!,20,FALSE),0)</f>
        <v>0</v>
      </c>
      <c r="Q29" s="27">
        <f t="shared" si="6"/>
        <v>0</v>
      </c>
      <c r="R29" s="65" t="e">
        <f t="shared" si="0"/>
        <v>#REF!</v>
      </c>
      <c r="S29" s="25" t="e">
        <f t="shared" si="15"/>
        <v>#REF!</v>
      </c>
      <c r="T29" s="26">
        <f t="shared" si="7"/>
        <v>0</v>
      </c>
      <c r="U29" s="26" t="e">
        <f t="shared" si="8"/>
        <v>#REF!</v>
      </c>
      <c r="V29" s="5"/>
      <c r="X29" s="2"/>
    </row>
    <row r="30" spans="2:24" x14ac:dyDescent="0.25">
      <c r="B30" s="43" t="e">
        <f>+#REF!</f>
        <v>#REF!</v>
      </c>
      <c r="C30" s="48" t="e">
        <f t="shared" si="9"/>
        <v>#REF!</v>
      </c>
      <c r="D30" s="26" t="e">
        <f t="shared" si="10"/>
        <v>#REF!</v>
      </c>
      <c r="E30" s="32" t="e">
        <f>+#REF!</f>
        <v>#REF!</v>
      </c>
      <c r="F30" s="26" t="e">
        <f t="shared" si="11"/>
        <v>#REF!</v>
      </c>
      <c r="G30" s="26">
        <f t="shared" si="1"/>
        <v>0</v>
      </c>
      <c r="H30" s="27" t="e">
        <f t="shared" si="2"/>
        <v>#REF!</v>
      </c>
      <c r="I30" s="65" t="e">
        <f t="shared" si="3"/>
        <v>#REF!</v>
      </c>
      <c r="J30" s="25" t="e">
        <f t="shared" si="14"/>
        <v>#REF!</v>
      </c>
      <c r="K30" s="26" t="e">
        <f t="shared" si="12"/>
        <v>#REF!</v>
      </c>
      <c r="L30" s="26" t="e">
        <f t="shared" si="4"/>
        <v>#REF!</v>
      </c>
      <c r="M30" s="27" t="e">
        <f t="shared" si="13"/>
        <v>#REF!</v>
      </c>
      <c r="N30" s="65" t="e">
        <f t="shared" si="5"/>
        <v>#REF!</v>
      </c>
      <c r="O30" s="38">
        <f>IFERROR(HLOOKUP($B30,#REF!,4,FALSE),0)</f>
        <v>0</v>
      </c>
      <c r="P30" s="42">
        <f>IFERROR(HLOOKUP($B30&amp;$O30,#REF!,20,FALSE),0)</f>
        <v>0</v>
      </c>
      <c r="Q30" s="27">
        <f t="shared" si="6"/>
        <v>0</v>
      </c>
      <c r="R30" s="65" t="e">
        <f t="shared" si="0"/>
        <v>#REF!</v>
      </c>
      <c r="S30" s="25" t="e">
        <f t="shared" si="15"/>
        <v>#REF!</v>
      </c>
      <c r="T30" s="26">
        <f t="shared" si="7"/>
        <v>0</v>
      </c>
      <c r="U30" s="26" t="e">
        <f t="shared" si="8"/>
        <v>#REF!</v>
      </c>
      <c r="V30" s="5"/>
      <c r="X30" s="2"/>
    </row>
    <row r="31" spans="2:24" x14ac:dyDescent="0.25">
      <c r="B31" s="43" t="e">
        <f>+#REF!</f>
        <v>#REF!</v>
      </c>
      <c r="C31" s="48" t="e">
        <f t="shared" si="9"/>
        <v>#REF!</v>
      </c>
      <c r="D31" s="26" t="e">
        <f t="shared" si="10"/>
        <v>#REF!</v>
      </c>
      <c r="E31" s="32" t="e">
        <f>+#REF!</f>
        <v>#REF!</v>
      </c>
      <c r="F31" s="26" t="e">
        <f t="shared" si="11"/>
        <v>#REF!</v>
      </c>
      <c r="G31" s="26">
        <f t="shared" si="1"/>
        <v>0</v>
      </c>
      <c r="H31" s="27" t="e">
        <f t="shared" si="2"/>
        <v>#REF!</v>
      </c>
      <c r="I31" s="65" t="e">
        <f t="shared" si="3"/>
        <v>#REF!</v>
      </c>
      <c r="J31" s="25" t="e">
        <f t="shared" si="14"/>
        <v>#REF!</v>
      </c>
      <c r="K31" s="26" t="e">
        <f t="shared" si="12"/>
        <v>#REF!</v>
      </c>
      <c r="L31" s="26" t="e">
        <f t="shared" si="4"/>
        <v>#REF!</v>
      </c>
      <c r="M31" s="27" t="e">
        <f t="shared" si="13"/>
        <v>#REF!</v>
      </c>
      <c r="N31" s="65" t="e">
        <f t="shared" si="5"/>
        <v>#REF!</v>
      </c>
      <c r="O31" s="38">
        <f>IFERROR(HLOOKUP($B31,#REF!,4,FALSE),0)</f>
        <v>0</v>
      </c>
      <c r="P31" s="42">
        <f>IFERROR(HLOOKUP($B31&amp;$O31,#REF!,20,FALSE),0)</f>
        <v>0</v>
      </c>
      <c r="Q31" s="27">
        <f t="shared" si="6"/>
        <v>0</v>
      </c>
      <c r="R31" s="65" t="e">
        <f t="shared" si="0"/>
        <v>#REF!</v>
      </c>
      <c r="S31" s="25" t="e">
        <f t="shared" si="15"/>
        <v>#REF!</v>
      </c>
      <c r="T31" s="26">
        <f t="shared" si="7"/>
        <v>0</v>
      </c>
      <c r="U31" s="26" t="e">
        <f t="shared" si="8"/>
        <v>#REF!</v>
      </c>
      <c r="V31" s="5"/>
      <c r="X31" s="2"/>
    </row>
    <row r="32" spans="2:24" x14ac:dyDescent="0.25">
      <c r="B32" s="43" t="e">
        <f>+#REF!</f>
        <v>#REF!</v>
      </c>
      <c r="C32" s="48" t="e">
        <f t="shared" si="9"/>
        <v>#REF!</v>
      </c>
      <c r="D32" s="26" t="e">
        <f t="shared" si="10"/>
        <v>#REF!</v>
      </c>
      <c r="E32" s="32" t="e">
        <f>+#REF!</f>
        <v>#REF!</v>
      </c>
      <c r="F32" s="26" t="e">
        <f t="shared" si="11"/>
        <v>#REF!</v>
      </c>
      <c r="G32" s="26">
        <f t="shared" si="1"/>
        <v>0</v>
      </c>
      <c r="H32" s="27" t="e">
        <f t="shared" si="2"/>
        <v>#REF!</v>
      </c>
      <c r="I32" s="65" t="e">
        <f t="shared" si="3"/>
        <v>#REF!</v>
      </c>
      <c r="J32" s="25" t="e">
        <f t="shared" si="14"/>
        <v>#REF!</v>
      </c>
      <c r="K32" s="26" t="e">
        <f t="shared" si="12"/>
        <v>#REF!</v>
      </c>
      <c r="L32" s="26" t="e">
        <f t="shared" si="4"/>
        <v>#REF!</v>
      </c>
      <c r="M32" s="27" t="e">
        <f t="shared" si="13"/>
        <v>#REF!</v>
      </c>
      <c r="N32" s="65" t="e">
        <f t="shared" si="5"/>
        <v>#REF!</v>
      </c>
      <c r="O32" s="38">
        <f>IFERROR(HLOOKUP($B32,#REF!,4,FALSE),0)</f>
        <v>0</v>
      </c>
      <c r="P32" s="42">
        <f>IFERROR(HLOOKUP($B32&amp;$O32,#REF!,20,FALSE),0)</f>
        <v>0</v>
      </c>
      <c r="Q32" s="27">
        <f t="shared" si="6"/>
        <v>0</v>
      </c>
      <c r="R32" s="65" t="e">
        <f t="shared" si="0"/>
        <v>#REF!</v>
      </c>
      <c r="S32" s="25" t="e">
        <f t="shared" si="15"/>
        <v>#REF!</v>
      </c>
      <c r="T32" s="26">
        <f t="shared" si="7"/>
        <v>0</v>
      </c>
      <c r="U32" s="26" t="e">
        <f t="shared" si="8"/>
        <v>#REF!</v>
      </c>
      <c r="V32" s="5"/>
      <c r="X32" s="2"/>
    </row>
    <row r="33" spans="2:24" x14ac:dyDescent="0.25">
      <c r="B33" s="43" t="e">
        <f>+#REF!</f>
        <v>#REF!</v>
      </c>
      <c r="C33" s="48" t="e">
        <f t="shared" si="9"/>
        <v>#REF!</v>
      </c>
      <c r="D33" s="26" t="e">
        <f t="shared" si="10"/>
        <v>#REF!</v>
      </c>
      <c r="E33" s="32" t="e">
        <f>+#REF!</f>
        <v>#REF!</v>
      </c>
      <c r="F33" s="26" t="e">
        <f t="shared" si="11"/>
        <v>#REF!</v>
      </c>
      <c r="G33" s="26">
        <f t="shared" si="1"/>
        <v>0</v>
      </c>
      <c r="H33" s="27" t="e">
        <f t="shared" si="2"/>
        <v>#REF!</v>
      </c>
      <c r="I33" s="65" t="e">
        <f t="shared" si="3"/>
        <v>#REF!</v>
      </c>
      <c r="J33" s="25" t="e">
        <f t="shared" si="14"/>
        <v>#REF!</v>
      </c>
      <c r="K33" s="26" t="e">
        <f t="shared" si="12"/>
        <v>#REF!</v>
      </c>
      <c r="L33" s="26" t="e">
        <f t="shared" si="4"/>
        <v>#REF!</v>
      </c>
      <c r="M33" s="27" t="e">
        <f t="shared" si="13"/>
        <v>#REF!</v>
      </c>
      <c r="N33" s="65" t="e">
        <f t="shared" si="5"/>
        <v>#REF!</v>
      </c>
      <c r="O33" s="38">
        <f>IFERROR(HLOOKUP($B33,#REF!,4,FALSE),0)</f>
        <v>0</v>
      </c>
      <c r="P33" s="42">
        <f>IFERROR(HLOOKUP($B33&amp;$O33,#REF!,20,FALSE),0)</f>
        <v>0</v>
      </c>
      <c r="Q33" s="27">
        <f t="shared" si="6"/>
        <v>0</v>
      </c>
      <c r="R33" s="65" t="e">
        <f t="shared" si="0"/>
        <v>#REF!</v>
      </c>
      <c r="S33" s="25" t="e">
        <f t="shared" si="15"/>
        <v>#REF!</v>
      </c>
      <c r="T33" s="26">
        <f t="shared" si="7"/>
        <v>0</v>
      </c>
      <c r="U33" s="26" t="e">
        <f t="shared" si="8"/>
        <v>#REF!</v>
      </c>
      <c r="V33" s="5"/>
      <c r="X33" s="2"/>
    </row>
    <row r="34" spans="2:24" x14ac:dyDescent="0.25">
      <c r="B34" s="43" t="e">
        <f>+#REF!</f>
        <v>#REF!</v>
      </c>
      <c r="C34" s="48" t="e">
        <f t="shared" si="9"/>
        <v>#REF!</v>
      </c>
      <c r="D34" s="26" t="e">
        <f t="shared" si="10"/>
        <v>#REF!</v>
      </c>
      <c r="E34" s="32" t="e">
        <f>+#REF!</f>
        <v>#REF!</v>
      </c>
      <c r="F34" s="26" t="e">
        <f t="shared" si="11"/>
        <v>#REF!</v>
      </c>
      <c r="G34" s="26">
        <f t="shared" si="1"/>
        <v>0</v>
      </c>
      <c r="H34" s="27" t="e">
        <f t="shared" si="2"/>
        <v>#REF!</v>
      </c>
      <c r="I34" s="65" t="e">
        <f t="shared" si="3"/>
        <v>#REF!</v>
      </c>
      <c r="J34" s="25" t="e">
        <f t="shared" si="14"/>
        <v>#REF!</v>
      </c>
      <c r="K34" s="26" t="e">
        <f t="shared" si="12"/>
        <v>#REF!</v>
      </c>
      <c r="L34" s="26" t="e">
        <f t="shared" si="4"/>
        <v>#REF!</v>
      </c>
      <c r="M34" s="27" t="e">
        <f t="shared" si="13"/>
        <v>#REF!</v>
      </c>
      <c r="N34" s="65" t="e">
        <f t="shared" si="5"/>
        <v>#REF!</v>
      </c>
      <c r="O34" s="38">
        <f>IFERROR(HLOOKUP($B34,#REF!,4,FALSE),0)</f>
        <v>0</v>
      </c>
      <c r="P34" s="42">
        <f>IFERROR(HLOOKUP($B34&amp;$O34,#REF!,20,FALSE),0)</f>
        <v>0</v>
      </c>
      <c r="Q34" s="27">
        <f t="shared" si="6"/>
        <v>0</v>
      </c>
      <c r="R34" s="65" t="e">
        <f t="shared" si="0"/>
        <v>#REF!</v>
      </c>
      <c r="S34" s="25" t="e">
        <f t="shared" si="15"/>
        <v>#REF!</v>
      </c>
      <c r="T34" s="26">
        <f t="shared" si="7"/>
        <v>0</v>
      </c>
      <c r="U34" s="26" t="e">
        <f t="shared" si="8"/>
        <v>#REF!</v>
      </c>
      <c r="V34" s="5"/>
      <c r="X34" s="2"/>
    </row>
    <row r="35" spans="2:24" x14ac:dyDescent="0.25">
      <c r="B35" s="43" t="e">
        <f>+#REF!</f>
        <v>#REF!</v>
      </c>
      <c r="C35" s="48" t="e">
        <f t="shared" si="9"/>
        <v>#REF!</v>
      </c>
      <c r="D35" s="26" t="e">
        <f t="shared" si="10"/>
        <v>#REF!</v>
      </c>
      <c r="E35" s="32" t="e">
        <f>+#REF!</f>
        <v>#REF!</v>
      </c>
      <c r="F35" s="26" t="e">
        <f t="shared" si="11"/>
        <v>#REF!</v>
      </c>
      <c r="G35" s="26">
        <f t="shared" si="1"/>
        <v>0</v>
      </c>
      <c r="H35" s="27" t="e">
        <f t="shared" si="2"/>
        <v>#REF!</v>
      </c>
      <c r="I35" s="65" t="e">
        <f t="shared" si="3"/>
        <v>#REF!</v>
      </c>
      <c r="J35" s="25" t="e">
        <f t="shared" si="14"/>
        <v>#REF!</v>
      </c>
      <c r="K35" s="26" t="e">
        <f t="shared" si="12"/>
        <v>#REF!</v>
      </c>
      <c r="L35" s="26" t="e">
        <f t="shared" si="4"/>
        <v>#REF!</v>
      </c>
      <c r="M35" s="27" t="e">
        <f t="shared" si="13"/>
        <v>#REF!</v>
      </c>
      <c r="N35" s="65" t="e">
        <f t="shared" si="5"/>
        <v>#REF!</v>
      </c>
      <c r="O35" s="38">
        <f>IFERROR(HLOOKUP($B35,#REF!,4,FALSE),0)</f>
        <v>0</v>
      </c>
      <c r="P35" s="42">
        <f>IFERROR(HLOOKUP($B35&amp;$O35,#REF!,20,FALSE),0)</f>
        <v>0</v>
      </c>
      <c r="Q35" s="27">
        <f t="shared" si="6"/>
        <v>0</v>
      </c>
      <c r="R35" s="65" t="e">
        <f t="shared" si="0"/>
        <v>#REF!</v>
      </c>
      <c r="S35" s="25" t="e">
        <f t="shared" si="15"/>
        <v>#REF!</v>
      </c>
      <c r="T35" s="26">
        <f t="shared" si="7"/>
        <v>0</v>
      </c>
      <c r="U35" s="26" t="e">
        <f t="shared" si="8"/>
        <v>#REF!</v>
      </c>
      <c r="V35" s="5"/>
      <c r="X35" s="2"/>
    </row>
    <row r="36" spans="2:24" x14ac:dyDescent="0.25">
      <c r="B36" s="43" t="e">
        <f>+#REF!</f>
        <v>#REF!</v>
      </c>
      <c r="C36" s="48" t="e">
        <f t="shared" si="9"/>
        <v>#REF!</v>
      </c>
      <c r="D36" s="26" t="e">
        <f t="shared" si="10"/>
        <v>#REF!</v>
      </c>
      <c r="E36" s="32" t="e">
        <f>+#REF!</f>
        <v>#REF!</v>
      </c>
      <c r="F36" s="26" t="e">
        <f t="shared" si="11"/>
        <v>#REF!</v>
      </c>
      <c r="G36" s="26">
        <f t="shared" si="1"/>
        <v>0</v>
      </c>
      <c r="H36" s="27" t="e">
        <f t="shared" si="2"/>
        <v>#REF!</v>
      </c>
      <c r="I36" s="65" t="e">
        <f t="shared" si="3"/>
        <v>#REF!</v>
      </c>
      <c r="J36" s="25" t="e">
        <f t="shared" si="14"/>
        <v>#REF!</v>
      </c>
      <c r="K36" s="26" t="e">
        <f t="shared" si="12"/>
        <v>#REF!</v>
      </c>
      <c r="L36" s="26" t="e">
        <f t="shared" si="4"/>
        <v>#REF!</v>
      </c>
      <c r="M36" s="27" t="e">
        <f t="shared" si="13"/>
        <v>#REF!</v>
      </c>
      <c r="N36" s="65" t="e">
        <f t="shared" si="5"/>
        <v>#REF!</v>
      </c>
      <c r="O36" s="38">
        <f>IFERROR(HLOOKUP($B36,#REF!,4,FALSE),0)</f>
        <v>0</v>
      </c>
      <c r="P36" s="42">
        <f>IFERROR(HLOOKUP($B36&amp;$O36,#REF!,20,FALSE),0)</f>
        <v>0</v>
      </c>
      <c r="Q36" s="27">
        <f t="shared" si="6"/>
        <v>0</v>
      </c>
      <c r="R36" s="65" t="e">
        <f t="shared" si="0"/>
        <v>#REF!</v>
      </c>
      <c r="S36" s="25" t="e">
        <f t="shared" si="15"/>
        <v>#REF!</v>
      </c>
      <c r="T36" s="26">
        <f t="shared" si="7"/>
        <v>0</v>
      </c>
      <c r="U36" s="26" t="e">
        <f t="shared" si="8"/>
        <v>#REF!</v>
      </c>
      <c r="V36" s="5"/>
      <c r="X36" s="2"/>
    </row>
    <row r="37" spans="2:24" x14ac:dyDescent="0.25">
      <c r="B37" s="43" t="e">
        <f>+#REF!</f>
        <v>#REF!</v>
      </c>
      <c r="C37" s="48" t="e">
        <f t="shared" si="9"/>
        <v>#REF!</v>
      </c>
      <c r="D37" s="26" t="e">
        <f t="shared" si="10"/>
        <v>#REF!</v>
      </c>
      <c r="E37" s="32" t="e">
        <f>+#REF!</f>
        <v>#REF!</v>
      </c>
      <c r="F37" s="26" t="e">
        <f t="shared" si="11"/>
        <v>#REF!</v>
      </c>
      <c r="G37" s="26">
        <f t="shared" si="1"/>
        <v>0</v>
      </c>
      <c r="H37" s="27" t="e">
        <f t="shared" si="2"/>
        <v>#REF!</v>
      </c>
      <c r="I37" s="65" t="e">
        <f t="shared" si="3"/>
        <v>#REF!</v>
      </c>
      <c r="J37" s="25" t="e">
        <f t="shared" si="14"/>
        <v>#REF!</v>
      </c>
      <c r="K37" s="26" t="e">
        <f t="shared" si="12"/>
        <v>#REF!</v>
      </c>
      <c r="L37" s="26" t="e">
        <f t="shared" si="4"/>
        <v>#REF!</v>
      </c>
      <c r="M37" s="27" t="e">
        <f t="shared" si="13"/>
        <v>#REF!</v>
      </c>
      <c r="N37" s="65" t="e">
        <f t="shared" si="5"/>
        <v>#REF!</v>
      </c>
      <c r="O37" s="38">
        <f>IFERROR(HLOOKUP($B37,#REF!,4,FALSE),0)</f>
        <v>0</v>
      </c>
      <c r="P37" s="42">
        <f>IFERROR(HLOOKUP($B37&amp;$O37,#REF!,20,FALSE),0)</f>
        <v>0</v>
      </c>
      <c r="Q37" s="27">
        <f t="shared" si="6"/>
        <v>0</v>
      </c>
      <c r="R37" s="65" t="e">
        <f t="shared" si="0"/>
        <v>#REF!</v>
      </c>
      <c r="S37" s="25" t="e">
        <f t="shared" si="15"/>
        <v>#REF!</v>
      </c>
      <c r="T37" s="26">
        <f t="shared" si="7"/>
        <v>0</v>
      </c>
      <c r="U37" s="26" t="e">
        <f t="shared" si="8"/>
        <v>#REF!</v>
      </c>
      <c r="V37" s="5"/>
      <c r="X37" s="2"/>
    </row>
    <row r="38" spans="2:24" x14ac:dyDescent="0.25">
      <c r="B38" s="43" t="e">
        <f>+#REF!</f>
        <v>#REF!</v>
      </c>
      <c r="C38" s="48" t="e">
        <f t="shared" si="9"/>
        <v>#REF!</v>
      </c>
      <c r="D38" s="26" t="e">
        <f t="shared" si="10"/>
        <v>#REF!</v>
      </c>
      <c r="E38" s="32" t="e">
        <f>+#REF!</f>
        <v>#REF!</v>
      </c>
      <c r="F38" s="26" t="e">
        <f t="shared" si="11"/>
        <v>#REF!</v>
      </c>
      <c r="G38" s="26">
        <f t="shared" si="1"/>
        <v>0</v>
      </c>
      <c r="H38" s="27" t="e">
        <f t="shared" si="2"/>
        <v>#REF!</v>
      </c>
      <c r="I38" s="65" t="e">
        <f t="shared" si="3"/>
        <v>#REF!</v>
      </c>
      <c r="J38" s="25" t="e">
        <f t="shared" si="14"/>
        <v>#REF!</v>
      </c>
      <c r="K38" s="26" t="e">
        <f t="shared" si="12"/>
        <v>#REF!</v>
      </c>
      <c r="L38" s="26" t="e">
        <f t="shared" si="4"/>
        <v>#REF!</v>
      </c>
      <c r="M38" s="27" t="e">
        <f t="shared" si="13"/>
        <v>#REF!</v>
      </c>
      <c r="N38" s="65" t="e">
        <f t="shared" si="5"/>
        <v>#REF!</v>
      </c>
      <c r="O38" s="38">
        <f>IFERROR(HLOOKUP($B38,#REF!,4,FALSE),0)</f>
        <v>0</v>
      </c>
      <c r="P38" s="42">
        <f>IFERROR(HLOOKUP($B38&amp;$O38,#REF!,20,FALSE),0)</f>
        <v>0</v>
      </c>
      <c r="Q38" s="27">
        <f t="shared" si="6"/>
        <v>0</v>
      </c>
      <c r="R38" s="65" t="e">
        <f t="shared" si="0"/>
        <v>#REF!</v>
      </c>
      <c r="S38" s="25" t="e">
        <f t="shared" si="15"/>
        <v>#REF!</v>
      </c>
      <c r="T38" s="26">
        <f t="shared" si="7"/>
        <v>0</v>
      </c>
      <c r="U38" s="26" t="e">
        <f t="shared" si="8"/>
        <v>#REF!</v>
      </c>
      <c r="V38" s="5"/>
      <c r="X38" s="2"/>
    </row>
    <row r="39" spans="2:24" x14ac:dyDescent="0.25">
      <c r="B39" s="43" t="e">
        <f>+#REF!</f>
        <v>#REF!</v>
      </c>
      <c r="C39" s="48" t="e">
        <f t="shared" si="9"/>
        <v>#REF!</v>
      </c>
      <c r="D39" s="26" t="e">
        <f t="shared" si="10"/>
        <v>#REF!</v>
      </c>
      <c r="E39" s="32" t="e">
        <f>+#REF!</f>
        <v>#REF!</v>
      </c>
      <c r="F39" s="26" t="e">
        <f t="shared" si="11"/>
        <v>#REF!</v>
      </c>
      <c r="G39" s="26">
        <f t="shared" si="1"/>
        <v>0</v>
      </c>
      <c r="H39" s="27" t="e">
        <f t="shared" si="2"/>
        <v>#REF!</v>
      </c>
      <c r="I39" s="65" t="e">
        <f t="shared" si="3"/>
        <v>#REF!</v>
      </c>
      <c r="J39" s="25" t="e">
        <f t="shared" si="14"/>
        <v>#REF!</v>
      </c>
      <c r="K39" s="26" t="e">
        <f t="shared" si="12"/>
        <v>#REF!</v>
      </c>
      <c r="L39" s="26" t="e">
        <f t="shared" si="4"/>
        <v>#REF!</v>
      </c>
      <c r="M39" s="27" t="e">
        <f t="shared" si="13"/>
        <v>#REF!</v>
      </c>
      <c r="N39" s="65" t="e">
        <f t="shared" si="5"/>
        <v>#REF!</v>
      </c>
      <c r="O39" s="38">
        <f>IFERROR(HLOOKUP($B39,#REF!,4,FALSE),0)</f>
        <v>0</v>
      </c>
      <c r="P39" s="42">
        <f>IFERROR(HLOOKUP($B39&amp;$O39,#REF!,20,FALSE),0)</f>
        <v>0</v>
      </c>
      <c r="Q39" s="27">
        <f t="shared" si="6"/>
        <v>0</v>
      </c>
      <c r="R39" s="65" t="e">
        <f t="shared" si="0"/>
        <v>#REF!</v>
      </c>
      <c r="S39" s="25" t="e">
        <f t="shared" si="15"/>
        <v>#REF!</v>
      </c>
      <c r="T39" s="26">
        <f t="shared" si="7"/>
        <v>0</v>
      </c>
      <c r="U39" s="26" t="e">
        <f t="shared" si="8"/>
        <v>#REF!</v>
      </c>
      <c r="V39" s="5"/>
      <c r="X39" s="2"/>
    </row>
    <row r="40" spans="2:24" x14ac:dyDescent="0.25">
      <c r="B40" s="43" t="e">
        <f>+#REF!</f>
        <v>#REF!</v>
      </c>
      <c r="C40" s="48" t="e">
        <f t="shared" si="9"/>
        <v>#REF!</v>
      </c>
      <c r="D40" s="26" t="e">
        <f t="shared" si="10"/>
        <v>#REF!</v>
      </c>
      <c r="E40" s="32" t="e">
        <f>+#REF!</f>
        <v>#REF!</v>
      </c>
      <c r="F40" s="26" t="e">
        <f t="shared" si="11"/>
        <v>#REF!</v>
      </c>
      <c r="G40" s="26">
        <f t="shared" si="1"/>
        <v>0</v>
      </c>
      <c r="H40" s="27" t="e">
        <f t="shared" si="2"/>
        <v>#REF!</v>
      </c>
      <c r="I40" s="65" t="e">
        <f t="shared" si="3"/>
        <v>#REF!</v>
      </c>
      <c r="J40" s="25" t="e">
        <f t="shared" si="14"/>
        <v>#REF!</v>
      </c>
      <c r="K40" s="26" t="e">
        <f t="shared" si="12"/>
        <v>#REF!</v>
      </c>
      <c r="L40" s="26" t="e">
        <f t="shared" si="4"/>
        <v>#REF!</v>
      </c>
      <c r="M40" s="27" t="e">
        <f t="shared" si="13"/>
        <v>#REF!</v>
      </c>
      <c r="N40" s="65" t="e">
        <f t="shared" si="5"/>
        <v>#REF!</v>
      </c>
      <c r="O40" s="38">
        <f>IFERROR(HLOOKUP($B40,#REF!,4,FALSE),0)</f>
        <v>0</v>
      </c>
      <c r="P40" s="42">
        <f>IFERROR(HLOOKUP($B40&amp;$O40,#REF!,20,FALSE),0)</f>
        <v>0</v>
      </c>
      <c r="Q40" s="27">
        <f t="shared" si="6"/>
        <v>0</v>
      </c>
      <c r="R40" s="65" t="e">
        <f t="shared" si="0"/>
        <v>#REF!</v>
      </c>
      <c r="S40" s="25" t="e">
        <f t="shared" si="15"/>
        <v>#REF!</v>
      </c>
      <c r="T40" s="26">
        <f t="shared" si="7"/>
        <v>0</v>
      </c>
      <c r="U40" s="26" t="e">
        <f t="shared" si="8"/>
        <v>#REF!</v>
      </c>
      <c r="V40" s="5"/>
      <c r="X40" s="2"/>
    </row>
    <row r="41" spans="2:24" x14ac:dyDescent="0.25">
      <c r="B41" s="43" t="e">
        <f>+#REF!</f>
        <v>#REF!</v>
      </c>
      <c r="C41" s="48" t="e">
        <f t="shared" si="9"/>
        <v>#REF!</v>
      </c>
      <c r="D41" s="26" t="e">
        <f t="shared" si="10"/>
        <v>#REF!</v>
      </c>
      <c r="E41" s="32" t="e">
        <f>+#REF!</f>
        <v>#REF!</v>
      </c>
      <c r="F41" s="26" t="e">
        <f t="shared" si="11"/>
        <v>#REF!</v>
      </c>
      <c r="G41" s="26">
        <f t="shared" si="1"/>
        <v>0</v>
      </c>
      <c r="H41" s="27" t="e">
        <f t="shared" si="2"/>
        <v>#REF!</v>
      </c>
      <c r="I41" s="65" t="e">
        <f t="shared" si="3"/>
        <v>#REF!</v>
      </c>
      <c r="J41" s="25" t="e">
        <f t="shared" si="14"/>
        <v>#REF!</v>
      </c>
      <c r="K41" s="26" t="e">
        <f t="shared" si="12"/>
        <v>#REF!</v>
      </c>
      <c r="L41" s="26" t="e">
        <f t="shared" si="4"/>
        <v>#REF!</v>
      </c>
      <c r="M41" s="27" t="e">
        <f t="shared" si="13"/>
        <v>#REF!</v>
      </c>
      <c r="N41" s="65" t="e">
        <f t="shared" si="5"/>
        <v>#REF!</v>
      </c>
      <c r="O41" s="38">
        <f>IFERROR(HLOOKUP($B41,#REF!,4,FALSE),0)</f>
        <v>0</v>
      </c>
      <c r="P41" s="42">
        <f>IFERROR(HLOOKUP($B41&amp;$O41,#REF!,20,FALSE),0)</f>
        <v>0</v>
      </c>
      <c r="Q41" s="27">
        <f t="shared" si="6"/>
        <v>0</v>
      </c>
      <c r="R41" s="65" t="e">
        <f t="shared" si="0"/>
        <v>#REF!</v>
      </c>
      <c r="S41" s="25" t="e">
        <f t="shared" si="15"/>
        <v>#REF!</v>
      </c>
      <c r="T41" s="26">
        <f t="shared" si="7"/>
        <v>0</v>
      </c>
      <c r="U41" s="26" t="e">
        <f t="shared" si="8"/>
        <v>#REF!</v>
      </c>
      <c r="V41" s="5"/>
      <c r="X41" s="2"/>
    </row>
    <row r="42" spans="2:24" x14ac:dyDescent="0.25">
      <c r="B42" s="43" t="e">
        <f>+#REF!</f>
        <v>#REF!</v>
      </c>
      <c r="C42" s="48" t="e">
        <f t="shared" si="9"/>
        <v>#REF!</v>
      </c>
      <c r="D42" s="26" t="e">
        <f t="shared" si="10"/>
        <v>#REF!</v>
      </c>
      <c r="E42" s="32" t="e">
        <f>+#REF!</f>
        <v>#REF!</v>
      </c>
      <c r="F42" s="26" t="e">
        <f t="shared" si="11"/>
        <v>#REF!</v>
      </c>
      <c r="G42" s="26">
        <f t="shared" si="1"/>
        <v>0</v>
      </c>
      <c r="H42" s="27" t="e">
        <f t="shared" si="2"/>
        <v>#REF!</v>
      </c>
      <c r="I42" s="65" t="e">
        <f t="shared" si="3"/>
        <v>#REF!</v>
      </c>
      <c r="J42" s="25" t="e">
        <f t="shared" si="14"/>
        <v>#REF!</v>
      </c>
      <c r="K42" s="26" t="e">
        <f t="shared" si="12"/>
        <v>#REF!</v>
      </c>
      <c r="L42" s="26" t="e">
        <f t="shared" si="4"/>
        <v>#REF!</v>
      </c>
      <c r="M42" s="27" t="e">
        <f t="shared" si="13"/>
        <v>#REF!</v>
      </c>
      <c r="N42" s="65" t="e">
        <f t="shared" si="5"/>
        <v>#REF!</v>
      </c>
      <c r="O42" s="38">
        <f>IFERROR(HLOOKUP($B42,#REF!,4,FALSE),0)</f>
        <v>0</v>
      </c>
      <c r="P42" s="42">
        <f>IFERROR(HLOOKUP($B42&amp;$O42,#REF!,20,FALSE),0)</f>
        <v>0</v>
      </c>
      <c r="Q42" s="27">
        <f t="shared" si="6"/>
        <v>0</v>
      </c>
      <c r="R42" s="65" t="e">
        <f t="shared" si="0"/>
        <v>#REF!</v>
      </c>
      <c r="S42" s="25" t="e">
        <f t="shared" si="15"/>
        <v>#REF!</v>
      </c>
      <c r="T42" s="26">
        <f t="shared" si="7"/>
        <v>0</v>
      </c>
      <c r="U42" s="26" t="e">
        <f t="shared" si="8"/>
        <v>#REF!</v>
      </c>
      <c r="V42" s="5"/>
      <c r="X42" s="2"/>
    </row>
    <row r="43" spans="2:24" x14ac:dyDescent="0.25">
      <c r="B43" s="43" t="e">
        <f>+#REF!</f>
        <v>#REF!</v>
      </c>
      <c r="C43" s="48" t="e">
        <f t="shared" si="9"/>
        <v>#REF!</v>
      </c>
      <c r="D43" s="26" t="e">
        <f t="shared" si="10"/>
        <v>#REF!</v>
      </c>
      <c r="E43" s="32" t="e">
        <f>+#REF!</f>
        <v>#REF!</v>
      </c>
      <c r="F43" s="26" t="e">
        <f t="shared" si="11"/>
        <v>#REF!</v>
      </c>
      <c r="G43" s="26">
        <f t="shared" si="1"/>
        <v>0</v>
      </c>
      <c r="H43" s="27" t="e">
        <f t="shared" si="2"/>
        <v>#REF!</v>
      </c>
      <c r="I43" s="65" t="e">
        <f t="shared" si="3"/>
        <v>#REF!</v>
      </c>
      <c r="J43" s="25" t="e">
        <f t="shared" si="14"/>
        <v>#REF!</v>
      </c>
      <c r="K43" s="26" t="e">
        <f t="shared" si="12"/>
        <v>#REF!</v>
      </c>
      <c r="L43" s="26" t="e">
        <f t="shared" si="4"/>
        <v>#REF!</v>
      </c>
      <c r="M43" s="27" t="e">
        <f t="shared" si="13"/>
        <v>#REF!</v>
      </c>
      <c r="N43" s="65" t="e">
        <f t="shared" si="5"/>
        <v>#REF!</v>
      </c>
      <c r="O43" s="38">
        <f>IFERROR(HLOOKUP($B43,#REF!,4,FALSE),0)</f>
        <v>0</v>
      </c>
      <c r="P43" s="42">
        <f>IFERROR(HLOOKUP($B43&amp;$O43,#REF!,20,FALSE),0)</f>
        <v>0</v>
      </c>
      <c r="Q43" s="27">
        <f t="shared" si="6"/>
        <v>0</v>
      </c>
      <c r="R43" s="65" t="e">
        <f t="shared" si="0"/>
        <v>#REF!</v>
      </c>
      <c r="S43" s="25" t="e">
        <f t="shared" si="15"/>
        <v>#REF!</v>
      </c>
      <c r="T43" s="26">
        <f t="shared" si="7"/>
        <v>0</v>
      </c>
      <c r="U43" s="26" t="e">
        <f t="shared" si="8"/>
        <v>#REF!</v>
      </c>
      <c r="V43" s="5"/>
      <c r="X43" s="2"/>
    </row>
    <row r="44" spans="2:24" x14ac:dyDescent="0.25">
      <c r="B44" s="43" t="e">
        <f>+#REF!</f>
        <v>#REF!</v>
      </c>
      <c r="C44" s="48" t="e">
        <f t="shared" si="9"/>
        <v>#REF!</v>
      </c>
      <c r="D44" s="26" t="e">
        <f t="shared" si="10"/>
        <v>#REF!</v>
      </c>
      <c r="E44" s="32" t="e">
        <f>+#REF!</f>
        <v>#REF!</v>
      </c>
      <c r="F44" s="26" t="e">
        <f t="shared" si="11"/>
        <v>#REF!</v>
      </c>
      <c r="G44" s="26">
        <f t="shared" si="1"/>
        <v>0</v>
      </c>
      <c r="H44" s="27" t="e">
        <f t="shared" si="2"/>
        <v>#REF!</v>
      </c>
      <c r="I44" s="65" t="e">
        <f t="shared" si="3"/>
        <v>#REF!</v>
      </c>
      <c r="J44" s="25" t="e">
        <f t="shared" si="14"/>
        <v>#REF!</v>
      </c>
      <c r="K44" s="26" t="e">
        <f t="shared" si="12"/>
        <v>#REF!</v>
      </c>
      <c r="L44" s="26" t="e">
        <f t="shared" si="4"/>
        <v>#REF!</v>
      </c>
      <c r="M44" s="27" t="e">
        <f t="shared" si="13"/>
        <v>#REF!</v>
      </c>
      <c r="N44" s="65" t="e">
        <f t="shared" si="5"/>
        <v>#REF!</v>
      </c>
      <c r="O44" s="38">
        <f>IFERROR(HLOOKUP($B44,#REF!,4,FALSE),0)</f>
        <v>0</v>
      </c>
      <c r="P44" s="42">
        <f>IFERROR(HLOOKUP($B44&amp;$O44,#REF!,20,FALSE),0)</f>
        <v>0</v>
      </c>
      <c r="Q44" s="27">
        <f t="shared" si="6"/>
        <v>0</v>
      </c>
      <c r="R44" s="65" t="e">
        <f t="shared" si="0"/>
        <v>#REF!</v>
      </c>
      <c r="S44" s="25" t="e">
        <f t="shared" si="15"/>
        <v>#REF!</v>
      </c>
      <c r="T44" s="26">
        <f t="shared" si="7"/>
        <v>0</v>
      </c>
      <c r="U44" s="26" t="e">
        <f t="shared" si="8"/>
        <v>#REF!</v>
      </c>
      <c r="V44" s="5"/>
      <c r="X44" s="2"/>
    </row>
    <row r="45" spans="2:24" x14ac:dyDescent="0.25">
      <c r="B45" s="43" t="e">
        <f>+#REF!</f>
        <v>#REF!</v>
      </c>
      <c r="C45" s="48" t="e">
        <f t="shared" si="9"/>
        <v>#REF!</v>
      </c>
      <c r="D45" s="26" t="e">
        <f t="shared" si="10"/>
        <v>#REF!</v>
      </c>
      <c r="E45" s="32" t="e">
        <f>+#REF!</f>
        <v>#REF!</v>
      </c>
      <c r="F45" s="26" t="e">
        <f t="shared" si="11"/>
        <v>#REF!</v>
      </c>
      <c r="G45" s="26">
        <f t="shared" si="1"/>
        <v>0</v>
      </c>
      <c r="H45" s="27" t="e">
        <f t="shared" si="2"/>
        <v>#REF!</v>
      </c>
      <c r="I45" s="65" t="e">
        <f t="shared" si="3"/>
        <v>#REF!</v>
      </c>
      <c r="J45" s="25" t="e">
        <f t="shared" si="14"/>
        <v>#REF!</v>
      </c>
      <c r="K45" s="26" t="e">
        <f t="shared" si="12"/>
        <v>#REF!</v>
      </c>
      <c r="L45" s="26" t="e">
        <f t="shared" si="4"/>
        <v>#REF!</v>
      </c>
      <c r="M45" s="27" t="e">
        <f t="shared" si="13"/>
        <v>#REF!</v>
      </c>
      <c r="N45" s="65" t="e">
        <f t="shared" si="5"/>
        <v>#REF!</v>
      </c>
      <c r="O45" s="38">
        <f>IFERROR(HLOOKUP($B45,#REF!,4,FALSE),0)</f>
        <v>0</v>
      </c>
      <c r="P45" s="42">
        <f>IFERROR(HLOOKUP($B45&amp;$O45,#REF!,20,FALSE),0)</f>
        <v>0</v>
      </c>
      <c r="Q45" s="27">
        <f t="shared" si="6"/>
        <v>0</v>
      </c>
      <c r="R45" s="65" t="e">
        <f t="shared" si="0"/>
        <v>#REF!</v>
      </c>
      <c r="S45" s="25" t="e">
        <f t="shared" si="15"/>
        <v>#REF!</v>
      </c>
      <c r="T45" s="26">
        <f t="shared" si="7"/>
        <v>0</v>
      </c>
      <c r="U45" s="26" t="e">
        <f t="shared" si="8"/>
        <v>#REF!</v>
      </c>
      <c r="V45" s="5"/>
      <c r="X45" s="2"/>
    </row>
    <row r="46" spans="2:24" x14ac:dyDescent="0.25">
      <c r="B46" s="43" t="e">
        <f>+#REF!</f>
        <v>#REF!</v>
      </c>
      <c r="C46" s="48" t="e">
        <f t="shared" si="9"/>
        <v>#REF!</v>
      </c>
      <c r="D46" s="26" t="e">
        <f t="shared" si="10"/>
        <v>#REF!</v>
      </c>
      <c r="E46" s="32" t="e">
        <f>+#REF!</f>
        <v>#REF!</v>
      </c>
      <c r="F46" s="26" t="e">
        <f t="shared" si="11"/>
        <v>#REF!</v>
      </c>
      <c r="G46" s="26">
        <f t="shared" si="1"/>
        <v>0</v>
      </c>
      <c r="H46" s="27" t="e">
        <f t="shared" si="2"/>
        <v>#REF!</v>
      </c>
      <c r="I46" s="65" t="e">
        <f t="shared" si="3"/>
        <v>#REF!</v>
      </c>
      <c r="J46" s="25" t="e">
        <f t="shared" si="14"/>
        <v>#REF!</v>
      </c>
      <c r="K46" s="26" t="e">
        <f t="shared" si="12"/>
        <v>#REF!</v>
      </c>
      <c r="L46" s="26" t="e">
        <f t="shared" si="4"/>
        <v>#REF!</v>
      </c>
      <c r="M46" s="27" t="e">
        <f t="shared" si="13"/>
        <v>#REF!</v>
      </c>
      <c r="N46" s="65" t="e">
        <f t="shared" si="5"/>
        <v>#REF!</v>
      </c>
      <c r="O46" s="38">
        <f>IFERROR(HLOOKUP($B46,#REF!,4,FALSE),0)</f>
        <v>0</v>
      </c>
      <c r="P46" s="42">
        <f>IFERROR(HLOOKUP($B46&amp;$O46,#REF!,20,FALSE),0)</f>
        <v>0</v>
      </c>
      <c r="Q46" s="27">
        <f t="shared" si="6"/>
        <v>0</v>
      </c>
      <c r="R46" s="65" t="e">
        <f t="shared" si="0"/>
        <v>#REF!</v>
      </c>
      <c r="S46" s="25" t="e">
        <f t="shared" si="15"/>
        <v>#REF!</v>
      </c>
      <c r="T46" s="26">
        <f t="shared" si="7"/>
        <v>0</v>
      </c>
      <c r="U46" s="26" t="e">
        <f t="shared" si="8"/>
        <v>#REF!</v>
      </c>
      <c r="V46" s="5"/>
      <c r="X46" s="2"/>
    </row>
    <row r="47" spans="2:24" x14ac:dyDescent="0.25">
      <c r="B47" s="43" t="e">
        <f>+#REF!</f>
        <v>#REF!</v>
      </c>
      <c r="C47" s="48" t="e">
        <f t="shared" si="9"/>
        <v>#REF!</v>
      </c>
      <c r="D47" s="26" t="e">
        <f t="shared" si="10"/>
        <v>#REF!</v>
      </c>
      <c r="E47" s="35" t="e">
        <f>+#REF!</f>
        <v>#REF!</v>
      </c>
      <c r="F47" s="15" t="e">
        <f t="shared" si="11"/>
        <v>#REF!</v>
      </c>
      <c r="G47" s="15">
        <f t="shared" si="1"/>
        <v>0</v>
      </c>
      <c r="H47" s="27" t="e">
        <f t="shared" si="2"/>
        <v>#REF!</v>
      </c>
      <c r="I47" s="65" t="e">
        <f t="shared" si="3"/>
        <v>#REF!</v>
      </c>
      <c r="J47" s="25" t="e">
        <f t="shared" si="14"/>
        <v>#REF!</v>
      </c>
      <c r="K47" s="15" t="e">
        <f t="shared" si="12"/>
        <v>#REF!</v>
      </c>
      <c r="L47" s="15" t="e">
        <f t="shared" si="4"/>
        <v>#REF!</v>
      </c>
      <c r="M47" s="27" t="e">
        <f t="shared" si="13"/>
        <v>#REF!</v>
      </c>
      <c r="N47" s="65" t="e">
        <f t="shared" si="5"/>
        <v>#REF!</v>
      </c>
      <c r="O47" s="39">
        <f>IFERROR(HLOOKUP($B47,#REF!,4,FALSE),0)</f>
        <v>0</v>
      </c>
      <c r="P47" s="42">
        <f>IFERROR(HLOOKUP($B47&amp;$O47,#REF!,20,FALSE),0)</f>
        <v>0</v>
      </c>
      <c r="Q47" s="27">
        <f t="shared" si="6"/>
        <v>0</v>
      </c>
      <c r="R47" s="65" t="e">
        <f t="shared" si="0"/>
        <v>#REF!</v>
      </c>
      <c r="S47" s="25" t="e">
        <f t="shared" si="15"/>
        <v>#REF!</v>
      </c>
      <c r="T47" s="26">
        <f t="shared" si="7"/>
        <v>0</v>
      </c>
      <c r="U47" s="26" t="e">
        <f t="shared" si="8"/>
        <v>#REF!</v>
      </c>
      <c r="V47" s="5"/>
      <c r="X47" s="2"/>
    </row>
    <row r="48" spans="2:24" x14ac:dyDescent="0.25">
      <c r="B48" s="6" t="s">
        <v>18</v>
      </c>
      <c r="C48" s="48"/>
      <c r="D48" s="29"/>
      <c r="E48" s="29" t="e">
        <f>SUM(E12:E47)</f>
        <v>#REF!</v>
      </c>
      <c r="F48" s="29" t="e">
        <f>SUM(F12:F47)</f>
        <v>#REF!</v>
      </c>
      <c r="G48" s="29">
        <f>SUM(G12:G47)</f>
        <v>0</v>
      </c>
      <c r="H48" s="30"/>
      <c r="I48" s="11"/>
      <c r="J48" s="28"/>
      <c r="K48" s="29" t="e">
        <f>SUM(K12:K47)</f>
        <v>#REF!</v>
      </c>
      <c r="L48" s="29" t="e">
        <f>SUM(L12:L47)</f>
        <v>#REF!</v>
      </c>
      <c r="M48" s="30"/>
      <c r="O48" s="28">
        <f>SUM(O12:O47)</f>
        <v>0</v>
      </c>
      <c r="P48" s="2"/>
      <c r="Q48" s="30">
        <f>SUM(Q12:Q23)</f>
        <v>0</v>
      </c>
      <c r="S48" s="7"/>
      <c r="T48" s="2"/>
      <c r="U48" s="2"/>
      <c r="V48" s="5"/>
      <c r="X48" s="2"/>
    </row>
    <row r="49" spans="2:24" x14ac:dyDescent="0.25">
      <c r="B49" s="7"/>
      <c r="C49" s="48"/>
      <c r="D49" s="48"/>
      <c r="E49" s="2"/>
      <c r="F49" s="2"/>
      <c r="G49" s="2"/>
      <c r="H49" s="5"/>
      <c r="J49" s="7"/>
      <c r="K49" s="2"/>
      <c r="L49" s="2"/>
      <c r="M49" s="5"/>
      <c r="O49" s="7"/>
      <c r="P49" s="2"/>
      <c r="Q49" s="5"/>
      <c r="S49" s="7"/>
      <c r="T49" s="2"/>
      <c r="U49" s="2"/>
      <c r="V49" s="5"/>
      <c r="X49" s="2"/>
    </row>
    <row r="50" spans="2:24" ht="13.8" thickBot="1" x14ac:dyDescent="0.3">
      <c r="B50" s="34"/>
      <c r="C50" s="4"/>
      <c r="D50" s="4"/>
      <c r="E50" s="21" t="s">
        <v>37</v>
      </c>
      <c r="F50" s="40" t="e">
        <f>(E48+F48)-G48</f>
        <v>#REF!</v>
      </c>
      <c r="G50" s="4"/>
      <c r="H50" s="9"/>
      <c r="J50" s="8" t="s">
        <v>37</v>
      </c>
      <c r="K50" s="40" t="e">
        <f>(K48)-L48</f>
        <v>#REF!</v>
      </c>
      <c r="L50" s="4"/>
      <c r="M50" s="9"/>
      <c r="O50" s="34"/>
      <c r="P50" s="4"/>
      <c r="Q50" s="9"/>
      <c r="S50" s="34"/>
      <c r="T50" s="4"/>
      <c r="U50" s="4"/>
      <c r="V50" s="9"/>
      <c r="X50" s="2"/>
    </row>
    <row r="53" spans="2:24" x14ac:dyDescent="0.25">
      <c r="S53" s="47"/>
    </row>
    <row r="54" spans="2:24" x14ac:dyDescent="0.25">
      <c r="S54" s="46"/>
    </row>
    <row r="55" spans="2:24" x14ac:dyDescent="0.25">
      <c r="B55" s="49" t="s">
        <v>54</v>
      </c>
      <c r="C55" t="s">
        <v>56</v>
      </c>
      <c r="D55"/>
      <c r="E55" s="49" t="s">
        <v>10</v>
      </c>
      <c r="F55" t="s">
        <v>55</v>
      </c>
      <c r="G55"/>
      <c r="H55" s="49" t="s">
        <v>10</v>
      </c>
      <c r="I55" s="3" t="s">
        <v>51</v>
      </c>
      <c r="J55" s="3" t="s">
        <v>57</v>
      </c>
    </row>
    <row r="56" spans="2:24" x14ac:dyDescent="0.25">
      <c r="B56" s="45">
        <v>43791</v>
      </c>
      <c r="C56" s="23">
        <v>10000</v>
      </c>
      <c r="D56"/>
      <c r="E56" s="64">
        <v>43805</v>
      </c>
      <c r="F56" s="66">
        <v>20000</v>
      </c>
      <c r="G56"/>
      <c r="H56" s="64">
        <v>43805</v>
      </c>
      <c r="I56" s="20">
        <v>20000</v>
      </c>
      <c r="J56" s="67">
        <v>1</v>
      </c>
    </row>
    <row r="57" spans="2:24" x14ac:dyDescent="0.25">
      <c r="B57" s="45">
        <v>43798</v>
      </c>
      <c r="C57" s="23">
        <v>10000</v>
      </c>
      <c r="D57"/>
      <c r="E57" s="64">
        <v>43819</v>
      </c>
      <c r="F57" s="66">
        <v>20000</v>
      </c>
      <c r="G57"/>
      <c r="H57" s="64">
        <v>43819</v>
      </c>
      <c r="I57" s="20">
        <v>20000</v>
      </c>
      <c r="J57" s="67">
        <v>1</v>
      </c>
    </row>
    <row r="58" spans="2:24" x14ac:dyDescent="0.25">
      <c r="B58" s="45">
        <v>43805</v>
      </c>
      <c r="C58" s="23">
        <v>10000</v>
      </c>
      <c r="D58"/>
      <c r="E58" s="64">
        <v>43833</v>
      </c>
      <c r="F58" s="66">
        <v>20000</v>
      </c>
      <c r="G58"/>
      <c r="H58" s="64">
        <v>43833</v>
      </c>
      <c r="I58" s="20">
        <v>13949.874911596122</v>
      </c>
      <c r="J58" s="67">
        <v>1</v>
      </c>
    </row>
    <row r="59" spans="2:24" x14ac:dyDescent="0.25">
      <c r="B59" s="45">
        <v>43812</v>
      </c>
      <c r="C59" s="23">
        <v>10000</v>
      </c>
      <c r="D59"/>
      <c r="E59" s="64">
        <v>43847</v>
      </c>
      <c r="F59" s="66">
        <v>20000</v>
      </c>
      <c r="G59"/>
      <c r="H59" s="64" t="s">
        <v>53</v>
      </c>
      <c r="I59" s="20">
        <v>53949.874911596125</v>
      </c>
      <c r="J59" s="68">
        <v>1</v>
      </c>
    </row>
    <row r="60" spans="2:24" x14ac:dyDescent="0.25">
      <c r="B60" s="45">
        <v>43819</v>
      </c>
      <c r="C60" s="23">
        <v>10000</v>
      </c>
      <c r="D60"/>
      <c r="E60" s="64">
        <v>43861</v>
      </c>
      <c r="F60" s="66">
        <v>20000</v>
      </c>
      <c r="G60"/>
      <c r="H60"/>
      <c r="I60"/>
      <c r="J60"/>
    </row>
    <row r="61" spans="2:24" x14ac:dyDescent="0.25">
      <c r="B61" s="45" t="s">
        <v>53</v>
      </c>
      <c r="C61" s="23">
        <v>50000</v>
      </c>
      <c r="D61"/>
      <c r="E61" s="64" t="s">
        <v>53</v>
      </c>
      <c r="F61" s="66">
        <v>100000</v>
      </c>
      <c r="G61"/>
      <c r="H61"/>
      <c r="I61"/>
      <c r="J61"/>
    </row>
    <row r="62" spans="2:24" x14ac:dyDescent="0.25">
      <c r="B62"/>
      <c r="C62"/>
      <c r="D62"/>
      <c r="E62"/>
      <c r="F62"/>
      <c r="G62"/>
      <c r="H62"/>
      <c r="I62"/>
      <c r="J62"/>
    </row>
    <row r="63" spans="2:24" x14ac:dyDescent="0.25">
      <c r="B63"/>
      <c r="C63"/>
      <c r="D63"/>
      <c r="E63"/>
      <c r="F63"/>
      <c r="G63"/>
      <c r="H63"/>
      <c r="I63"/>
      <c r="J63"/>
    </row>
    <row r="64" spans="2:24" x14ac:dyDescent="0.25">
      <c r="B64"/>
      <c r="C64"/>
      <c r="D64"/>
      <c r="E64"/>
      <c r="F64"/>
      <c r="G64"/>
      <c r="H64"/>
      <c r="I64"/>
      <c r="J64"/>
    </row>
    <row r="65" spans="2:10" x14ac:dyDescent="0.25">
      <c r="B65"/>
      <c r="C65"/>
      <c r="D65"/>
      <c r="E65"/>
      <c r="F65"/>
      <c r="G65"/>
      <c r="H65"/>
      <c r="I65"/>
      <c r="J65"/>
    </row>
    <row r="66" spans="2:10" x14ac:dyDescent="0.25">
      <c r="B66"/>
      <c r="C66"/>
      <c r="D66"/>
      <c r="E66"/>
      <c r="F66"/>
      <c r="G66"/>
      <c r="H66"/>
      <c r="I66"/>
      <c r="J66"/>
    </row>
    <row r="67" spans="2:10" x14ac:dyDescent="0.25">
      <c r="B67"/>
      <c r="C67"/>
      <c r="D67"/>
      <c r="E67"/>
      <c r="F67"/>
      <c r="G67"/>
      <c r="H67"/>
      <c r="I67"/>
      <c r="J67"/>
    </row>
    <row r="68" spans="2:10" x14ac:dyDescent="0.25">
      <c r="B68"/>
      <c r="C68"/>
      <c r="D68"/>
      <c r="E68"/>
      <c r="F68"/>
      <c r="G68"/>
      <c r="H68"/>
      <c r="I68"/>
      <c r="J68"/>
    </row>
    <row r="69" spans="2:10" x14ac:dyDescent="0.25">
      <c r="B69"/>
      <c r="C69"/>
      <c r="D69"/>
      <c r="E69"/>
      <c r="F69"/>
      <c r="G69"/>
      <c r="H69"/>
      <c r="I69"/>
      <c r="J69"/>
    </row>
    <row r="70" spans="2:10" x14ac:dyDescent="0.25">
      <c r="B70"/>
      <c r="C70"/>
      <c r="D70"/>
      <c r="E70"/>
      <c r="F70"/>
      <c r="G70"/>
      <c r="H70"/>
      <c r="I70"/>
      <c r="J70"/>
    </row>
    <row r="71" spans="2:10" x14ac:dyDescent="0.25">
      <c r="B71"/>
      <c r="C71"/>
      <c r="D71"/>
      <c r="E71"/>
      <c r="F71"/>
      <c r="G71"/>
      <c r="H71"/>
      <c r="I71"/>
      <c r="J71"/>
    </row>
    <row r="72" spans="2:10" x14ac:dyDescent="0.25">
      <c r="B72"/>
      <c r="C72"/>
      <c r="D72"/>
      <c r="E72"/>
      <c r="F72"/>
      <c r="G72"/>
      <c r="H72"/>
      <c r="I72"/>
      <c r="J72"/>
    </row>
    <row r="73" spans="2:10" x14ac:dyDescent="0.25">
      <c r="B73"/>
      <c r="E73"/>
      <c r="F73"/>
      <c r="G73" s="12"/>
      <c r="H73"/>
      <c r="I73"/>
    </row>
    <row r="74" spans="2:10" x14ac:dyDescent="0.25">
      <c r="B74"/>
      <c r="E74"/>
      <c r="F74"/>
      <c r="G74" s="12"/>
      <c r="H74"/>
      <c r="I74"/>
    </row>
    <row r="75" spans="2:10" x14ac:dyDescent="0.25">
      <c r="B75"/>
      <c r="E75"/>
      <c r="F75"/>
      <c r="G75" s="12"/>
      <c r="H75"/>
      <c r="I75"/>
    </row>
    <row r="76" spans="2:10" x14ac:dyDescent="0.25">
      <c r="B76"/>
      <c r="E76"/>
      <c r="F76"/>
      <c r="G76" s="12"/>
      <c r="H76"/>
      <c r="I76"/>
    </row>
    <row r="77" spans="2:10" x14ac:dyDescent="0.25">
      <c r="B77"/>
      <c r="E77"/>
      <c r="F77"/>
      <c r="G77" s="12"/>
      <c r="H77"/>
      <c r="I77"/>
    </row>
    <row r="78" spans="2:10" x14ac:dyDescent="0.25">
      <c r="B78"/>
      <c r="E78"/>
      <c r="F78"/>
      <c r="G78" s="12"/>
      <c r="H78"/>
      <c r="I78"/>
    </row>
    <row r="79" spans="2:10" x14ac:dyDescent="0.25">
      <c r="B79"/>
      <c r="E79"/>
      <c r="F79"/>
      <c r="G79" s="12"/>
      <c r="H79"/>
      <c r="I79"/>
    </row>
    <row r="80" spans="2:10" x14ac:dyDescent="0.25">
      <c r="B80"/>
      <c r="E80"/>
      <c r="F80"/>
      <c r="G80" s="12"/>
      <c r="H80"/>
      <c r="I80"/>
    </row>
    <row r="81" spans="2:9" x14ac:dyDescent="0.25">
      <c r="B81"/>
      <c r="E81"/>
      <c r="F81"/>
      <c r="G81" s="12"/>
      <c r="H81"/>
      <c r="I81"/>
    </row>
    <row r="82" spans="2:9" x14ac:dyDescent="0.25">
      <c r="B82"/>
      <c r="E82"/>
      <c r="F82"/>
      <c r="G82" s="12"/>
      <c r="H82"/>
      <c r="I82"/>
    </row>
    <row r="83" spans="2:9" x14ac:dyDescent="0.25">
      <c r="B83"/>
      <c r="E83"/>
      <c r="F83"/>
      <c r="G83" s="12"/>
      <c r="H83"/>
      <c r="I83"/>
    </row>
    <row r="84" spans="2:9" x14ac:dyDescent="0.25">
      <c r="B84"/>
      <c r="E84"/>
      <c r="F84"/>
      <c r="G84" s="12"/>
      <c r="H84"/>
      <c r="I84"/>
    </row>
    <row r="85" spans="2:9" x14ac:dyDescent="0.25">
      <c r="B85"/>
      <c r="E85"/>
      <c r="F85"/>
      <c r="G85" s="12"/>
      <c r="H85"/>
      <c r="I85"/>
    </row>
    <row r="86" spans="2:9" x14ac:dyDescent="0.25">
      <c r="B86"/>
      <c r="E86"/>
      <c r="F86"/>
      <c r="G86" s="12"/>
      <c r="H86"/>
      <c r="I86"/>
    </row>
    <row r="87" spans="2:9" x14ac:dyDescent="0.25">
      <c r="B87"/>
      <c r="E87"/>
      <c r="F87"/>
      <c r="G87" s="12"/>
      <c r="H87"/>
      <c r="I87"/>
    </row>
    <row r="88" spans="2:9" x14ac:dyDescent="0.25">
      <c r="B88"/>
      <c r="E88"/>
      <c r="F88"/>
      <c r="G88" s="12"/>
      <c r="H88"/>
      <c r="I88"/>
    </row>
    <row r="89" spans="2:9" x14ac:dyDescent="0.25">
      <c r="B89"/>
      <c r="E89"/>
      <c r="F89"/>
      <c r="G89" s="12"/>
      <c r="H89"/>
      <c r="I89"/>
    </row>
    <row r="90" spans="2:9" x14ac:dyDescent="0.25">
      <c r="B90"/>
      <c r="E90"/>
      <c r="F90"/>
      <c r="G90" s="12"/>
      <c r="H90"/>
      <c r="I90"/>
    </row>
    <row r="91" spans="2:9" x14ac:dyDescent="0.25">
      <c r="B91"/>
      <c r="E91"/>
      <c r="F91"/>
      <c r="G91" s="12"/>
      <c r="H91"/>
      <c r="I91"/>
    </row>
    <row r="92" spans="2:9" x14ac:dyDescent="0.25">
      <c r="B92"/>
      <c r="E92"/>
      <c r="F92"/>
      <c r="G92" s="12"/>
      <c r="H92"/>
      <c r="I92"/>
    </row>
    <row r="93" spans="2:9" x14ac:dyDescent="0.25">
      <c r="G93" s="12"/>
    </row>
    <row r="94" spans="2:9" x14ac:dyDescent="0.25">
      <c r="G94" s="12"/>
    </row>
    <row r="95" spans="2:9" x14ac:dyDescent="0.25">
      <c r="G95" s="12"/>
    </row>
    <row r="96" spans="2:9" x14ac:dyDescent="0.25">
      <c r="G96" s="12"/>
    </row>
    <row r="97" spans="7:7" x14ac:dyDescent="0.25">
      <c r="G97" s="12"/>
    </row>
    <row r="98" spans="7:7" x14ac:dyDescent="0.25">
      <c r="G98" s="12"/>
    </row>
    <row r="99" spans="7:7" x14ac:dyDescent="0.25">
      <c r="G99" s="12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</sheetData>
  <mergeCells count="4">
    <mergeCell ref="B9:H9"/>
    <mergeCell ref="J9:M9"/>
    <mergeCell ref="O9:Q9"/>
    <mergeCell ref="S9:V9"/>
  </mergeCells>
  <pageMargins left="0.7" right="0.7" top="0.75" bottom="0.75" header="0.3" footer="0.3"/>
  <pageSetup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9"/>
  <sheetViews>
    <sheetView workbookViewId="0"/>
  </sheetViews>
  <sheetFormatPr defaultColWidth="8.5546875" defaultRowHeight="13.2" x14ac:dyDescent="0.25"/>
  <cols>
    <col min="1" max="1" width="21.44140625" customWidth="1"/>
  </cols>
  <sheetData>
    <row r="1" spans="1:1" x14ac:dyDescent="0.25">
      <c r="A1" t="s">
        <v>5</v>
      </c>
    </row>
    <row r="2" spans="1:1" x14ac:dyDescent="0.25">
      <c r="A2" t="s">
        <v>1</v>
      </c>
    </row>
    <row r="3" spans="1:1" x14ac:dyDescent="0.25">
      <c r="A3" t="s">
        <v>4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9</v>
      </c>
    </row>
    <row r="7" spans="1:1" x14ac:dyDescent="0.25">
      <c r="A7" t="s">
        <v>7</v>
      </c>
    </row>
    <row r="8" spans="1:1" x14ac:dyDescent="0.25">
      <c r="A8" t="s">
        <v>6</v>
      </c>
    </row>
    <row r="9" spans="1:1" x14ac:dyDescent="0.25">
      <c r="A9" t="s">
        <v>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"/>
  <sheetViews>
    <sheetView workbookViewId="0"/>
  </sheetViews>
  <sheetFormatPr defaultColWidth="8.5546875" defaultRowHeight="13.2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Cash Input to Client</vt:lpstr>
      <vt:lpstr>Cash Input to Client - 36 week</vt:lpstr>
      <vt:lpstr>Pivot</vt:lpstr>
      <vt:lpstr>Other Data</vt:lpstr>
      <vt:lpstr>Sheet1</vt:lpstr>
      <vt:lpstr>LeaseType</vt:lpstr>
    </vt:vector>
  </TitlesOfParts>
  <Company>RMC Property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EMEllickson</dc:creator>
  <cp:lastModifiedBy>Autumn Sullivan</cp:lastModifiedBy>
  <cp:lastPrinted>2020-08-13T18:34:37Z</cp:lastPrinted>
  <dcterms:created xsi:type="dcterms:W3CDTF">2002-08-01T16:10:31Z</dcterms:created>
  <dcterms:modified xsi:type="dcterms:W3CDTF">2020-08-13T18:40:09Z</dcterms:modified>
</cp:coreProperties>
</file>